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binary"/>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ustomData/itemProps1.xml" ContentType="application/vnd.ms-excel.customData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2235" windowWidth="20010" windowHeight="4995" tabRatio="855"/>
  </bookViews>
  <sheets>
    <sheet name="Contents" sheetId="44" r:id="rId1"/>
    <sheet name="Notes" sheetId="45" r:id="rId2"/>
    <sheet name="Table 1a and 1b" sheetId="10" r:id="rId3"/>
    <sheet name="Table 2" sheetId="11" r:id="rId4"/>
    <sheet name="Table 3" sheetId="12" r:id="rId5"/>
    <sheet name="Table 4a and 4b" sheetId="30" r:id="rId6"/>
    <sheet name="Table 5" sheetId="13" r:id="rId7"/>
    <sheet name="Table 6a - 6d" sheetId="42" r:id="rId8"/>
    <sheet name="Table 7" sheetId="38" r:id="rId9"/>
    <sheet name="Table 8" sheetId="39" r:id="rId10"/>
    <sheet name="Table 9" sheetId="40" r:id="rId11"/>
    <sheet name="Table 10" sheetId="2" r:id="rId12"/>
    <sheet name="Table 11a and 11b" sheetId="3" r:id="rId13"/>
    <sheet name="Table 12" sheetId="4" r:id="rId14"/>
    <sheet name="Table 13a and 13b" sheetId="5" r:id="rId15"/>
    <sheet name="Table 14" sheetId="6" r:id="rId16"/>
    <sheet name="Table 15a and 15b" sheetId="31" r:id="rId17"/>
    <sheet name="Table 16" sheetId="7" r:id="rId18"/>
    <sheet name="Table 17a and 17b" sheetId="34" r:id="rId19"/>
    <sheet name="Table 18" sheetId="35" r:id="rId20"/>
    <sheet name="Table 19" sheetId="36" r:id="rId21"/>
    <sheet name="Table 20" sheetId="37" r:id="rId22"/>
    <sheet name="Table 21" sheetId="41" r:id="rId23"/>
    <sheet name="Table 22a and 22b" sheetId="8" r:id="rId24"/>
    <sheet name="Table 23a and 23b" sheetId="9" r:id="rId25"/>
    <sheet name="Table 24" sheetId="33" r:id="rId26"/>
    <sheet name="Table 25a and 25b" sheetId="43" r:id="rId27"/>
    <sheet name="Table 26a and 26b" sheetId="15" r:id="rId28"/>
    <sheet name="Table 27" sheetId="16" r:id="rId29"/>
    <sheet name="Table 28a and 28b" sheetId="17" r:id="rId30"/>
    <sheet name="Table 29a and 29b" sheetId="24" r:id="rId31"/>
    <sheet name="Table 30a and 30b" sheetId="18" r:id="rId32"/>
    <sheet name="Table 31" sheetId="19" r:id="rId33"/>
    <sheet name="Table 32a" sheetId="20" r:id="rId34"/>
    <sheet name="Table 32b" sheetId="25" r:id="rId35"/>
    <sheet name="Table 32c" sheetId="26" r:id="rId36"/>
    <sheet name="Table 33a - c" sheetId="21" r:id="rId37"/>
    <sheet name="Trial stats Table 1a" sheetId="22" r:id="rId38"/>
    <sheet name="Trial stats Table 1b" sheetId="23" r:id="rId39"/>
    <sheet name="Trial stats Table 2a" sheetId="28" r:id="rId40"/>
    <sheet name="Trial stats Table 2b" sheetId="29" r:id="rId41"/>
    <sheet name="Population statistics" sheetId="47" r:id="rId42"/>
  </sheets>
  <definedNames>
    <definedName name="_xlnm._FilterDatabase" localSheetId="22" hidden="1">'Table 21'!$A$4:$O$411</definedName>
    <definedName name="_xlnm._FilterDatabase" localSheetId="9" hidden="1">'Table 8'!$A$4:$O$38</definedName>
    <definedName name="_xlnm.Print_Area" localSheetId="11">'Table 10'!$B$1:$Z$25</definedName>
    <definedName name="_xlnm.Print_Area" localSheetId="12">'Table 11a and 11b'!$B$1:$G$27,'Table 11a and 11b'!$B$30:$G$42</definedName>
    <definedName name="_xlnm.Print_Area" localSheetId="13">'Table 12'!$B$1:$R$29</definedName>
    <definedName name="_xlnm.Print_Area" localSheetId="14">'Table 13a and 13b'!$B$1:$I$27,'Table 13a and 13b'!$B$31:$H$45</definedName>
    <definedName name="_xlnm.Print_Area" localSheetId="15">'Table 14'!$B$1:$P$40</definedName>
    <definedName name="_xlnm.Print_Area" localSheetId="16">'Table 15a and 15b'!$B$1:$M$33,'Table 15a and 15b'!$B$36:$M$66</definedName>
    <definedName name="_xlnm.Print_Area" localSheetId="17">'Table 16'!$B$1:$P$33</definedName>
    <definedName name="_xlnm.Print_Area" localSheetId="18">'Table 17a and 17b'!$B$1:$F$20,'Table 17a and 17b'!$B$24:$J$41</definedName>
    <definedName name="_xlnm.Print_Area" localSheetId="2">'Table 1a and 1b'!$B$1:$U$28,'Table 1a and 1b'!$B$32:$U$49</definedName>
    <definedName name="_xlnm.Print_Area" localSheetId="3">'Table 2'!$B$1:$H$37</definedName>
    <definedName name="_xlnm.Print_Area" localSheetId="23">'Table 22a and 22b'!$B$1:$P$40,'Table 22a and 22b'!$B$43:$K$72</definedName>
    <definedName name="_xlnm.Print_Area" localSheetId="24">'Table 23a and 23b'!$B$1:$H$34,'Table 23a and 23b'!$B$38:$H$48</definedName>
    <definedName name="_xlnm.Print_Area" localSheetId="25">'Table 24'!$B$1:$M$29</definedName>
    <definedName name="_xlnm.Print_Area" localSheetId="26">'Table 25a and 25b'!$A$1:$AK$40</definedName>
    <definedName name="_xlnm.Print_Area" localSheetId="27">'Table 26a and 26b'!$B$1:$O$34,'Table 26a and 26b'!$B$39:$O$55</definedName>
    <definedName name="_xlnm.Print_Area" localSheetId="28">'Table 27'!$B$1:$J$47</definedName>
    <definedName name="_xlnm.Print_Area" localSheetId="29">'Table 28a and 28b'!$B$1:$N$51,'Table 28a and 28b'!$B$55:$N$83</definedName>
    <definedName name="_xlnm.Print_Area" localSheetId="30">'Table 29a and 29b'!$B$1:$I$44,'Table 29a and 29b'!$B$47:$I$73</definedName>
    <definedName name="_xlnm.Print_Area" localSheetId="4">'Table 3'!$B$1:$P$45</definedName>
    <definedName name="_xlnm.Print_Area" localSheetId="31">'Table 30a and 30b'!$B$1:$K$49,'Table 30a and 30b'!$B$53:$K$82</definedName>
    <definedName name="_xlnm.Print_Area" localSheetId="32">'Table 31'!$B$1:$D$64</definedName>
    <definedName name="_xlnm.Print_Area" localSheetId="33">'Table 32a'!$B$1:$F$49,'Table 32a'!$B$92:$F$142,'Table 32a'!$B$146:$G$155</definedName>
    <definedName name="_xlnm.Print_Area" localSheetId="34">'Table 32b'!$B$1:$I$37,'Table 32b'!$B$40:$H$73,'Table 32b'!$B$76:$H$110</definedName>
    <definedName name="_xlnm.Print_Area" localSheetId="35">'Table 32c'!$B$1:$I$34,'Table 32c'!$B$37:$I$47</definedName>
    <definedName name="_xlnm.Print_Area" localSheetId="36">'Table 33a - c'!$B$1:$H$32</definedName>
    <definedName name="_xlnm.Print_Area" localSheetId="5">'Table 4a and 4b'!$B$1:$P$35,'Table 4a and 4b'!$B$38:$F$71</definedName>
    <definedName name="_xlnm.Print_Area" localSheetId="6">'Table 5'!$B$1:$P$39</definedName>
    <definedName name="_xlnm.Print_Area" localSheetId="7">'Table 6a - 6d'!$B$1:$I$40,'Table 6a - 6d'!$B$45:$I$92</definedName>
    <definedName name="_xlnm.Print_Area" localSheetId="37">'Trial stats Table 1a'!$B$1:$S$32</definedName>
    <definedName name="_xlnm.Print_Area" localSheetId="38">'Trial stats Table 1b'!$B$1:$S$32</definedName>
    <definedName name="_xlnm.Print_Area" localSheetId="39">'Trial stats Table 2a'!$B$1:$O$28</definedName>
    <definedName name="_xlnm.Print_Area" localSheetId="40">'Trial stats Table 2b'!$B$1:$O$28</definedName>
  </definedNames>
  <calcPr calcId="145621"/>
</workbook>
</file>

<file path=xl/calcChain.xml><?xml version="1.0" encoding="utf-8"?>
<calcChain xmlns="http://schemas.openxmlformats.org/spreadsheetml/2006/main">
  <c r="C21" i="42" l="1"/>
  <c r="C22" i="42" l="1"/>
  <c r="S5" i="47" l="1"/>
  <c r="T5" i="47"/>
  <c r="U5" i="47"/>
  <c r="V5" i="47"/>
  <c r="W5" i="47"/>
  <c r="S7" i="47"/>
  <c r="T7" i="47"/>
  <c r="U7" i="47"/>
  <c r="V7" i="47"/>
  <c r="W7" i="47"/>
  <c r="S8" i="47"/>
  <c r="T8" i="47"/>
  <c r="U8" i="47"/>
  <c r="V8" i="47"/>
  <c r="W8" i="47"/>
  <c r="S9" i="47"/>
  <c r="T9" i="47"/>
  <c r="U9" i="47"/>
  <c r="V9" i="47"/>
  <c r="W9" i="47"/>
  <c r="S10" i="47"/>
  <c r="T10" i="47"/>
  <c r="U10" i="47"/>
  <c r="V10" i="47"/>
  <c r="W10" i="47"/>
  <c r="S11" i="47"/>
  <c r="T11" i="47"/>
  <c r="U11" i="47"/>
  <c r="V11" i="47"/>
  <c r="W11" i="47"/>
  <c r="S12" i="47"/>
  <c r="T12" i="47"/>
  <c r="U12" i="47"/>
  <c r="V12" i="47"/>
  <c r="W12" i="47"/>
  <c r="S13" i="47"/>
  <c r="T13" i="47"/>
  <c r="U13" i="47"/>
  <c r="V13" i="47"/>
  <c r="W13" i="47"/>
  <c r="S14" i="47"/>
  <c r="T14" i="47"/>
  <c r="U14" i="47"/>
  <c r="V14" i="47"/>
  <c r="W14" i="47"/>
  <c r="S15" i="47"/>
  <c r="T15" i="47"/>
  <c r="U15" i="47"/>
  <c r="V15" i="47"/>
  <c r="W15" i="47"/>
  <c r="S16" i="47"/>
  <c r="T16" i="47"/>
  <c r="U16" i="47"/>
  <c r="V16" i="47"/>
  <c r="W16" i="47"/>
  <c r="S26" i="47"/>
  <c r="T26" i="47"/>
  <c r="U26" i="47"/>
  <c r="V26" i="47"/>
  <c r="W26" i="47"/>
  <c r="S28" i="47"/>
  <c r="T28" i="47"/>
  <c r="U28" i="47"/>
  <c r="V28" i="47"/>
  <c r="W28" i="47"/>
  <c r="S29" i="47"/>
  <c r="T29" i="47"/>
  <c r="U29" i="47"/>
  <c r="V29" i="47"/>
  <c r="W29" i="47"/>
  <c r="S30" i="47"/>
  <c r="T30" i="47"/>
  <c r="U30" i="47"/>
  <c r="V30" i="47"/>
  <c r="W30" i="47"/>
  <c r="S31" i="47"/>
  <c r="T31" i="47"/>
  <c r="U31" i="47"/>
  <c r="V31" i="47"/>
  <c r="W31" i="47"/>
  <c r="S32" i="47"/>
  <c r="T32" i="47"/>
  <c r="U32" i="47"/>
  <c r="V32" i="47"/>
  <c r="W32" i="47"/>
  <c r="S33" i="47"/>
  <c r="T33" i="47"/>
  <c r="U33" i="47"/>
  <c r="V33" i="47"/>
  <c r="W33" i="47"/>
  <c r="F43" i="21" l="1"/>
  <c r="F41" i="21"/>
  <c r="F44" i="21"/>
  <c r="D44" i="21"/>
  <c r="F39" i="21"/>
  <c r="F38" i="21"/>
  <c r="F37" i="21"/>
  <c r="F33" i="21"/>
  <c r="F34" i="21"/>
  <c r="F35" i="21"/>
  <c r="F29" i="21"/>
  <c r="F30" i="21"/>
  <c r="F31" i="21"/>
  <c r="F28" i="21"/>
  <c r="B81" i="43" l="1"/>
  <c r="D23" i="42" l="1"/>
  <c r="D22" i="42"/>
  <c r="D21" i="42"/>
  <c r="I8" i="42"/>
  <c r="H8" i="42"/>
  <c r="G9" i="42"/>
  <c r="G10" i="42"/>
  <c r="G11" i="42"/>
  <c r="G12" i="42"/>
  <c r="G13" i="42"/>
  <c r="G14" i="42"/>
  <c r="G15" i="42"/>
  <c r="G16" i="42"/>
  <c r="G17" i="42"/>
  <c r="G18" i="42"/>
  <c r="G19" i="42"/>
  <c r="G8" i="42"/>
  <c r="B13" i="43" l="1"/>
  <c r="E21" i="28" l="1"/>
  <c r="F21" i="28"/>
  <c r="G21" i="28"/>
  <c r="H21" i="28"/>
  <c r="I21" i="28"/>
  <c r="J21" i="28"/>
  <c r="K21" i="28"/>
  <c r="L21" i="28"/>
  <c r="M21" i="28"/>
  <c r="N21" i="28"/>
  <c r="O21" i="28"/>
  <c r="D21" i="28"/>
  <c r="I59" i="42" l="1"/>
  <c r="I60" i="42"/>
  <c r="G61" i="42"/>
  <c r="H61" i="42"/>
  <c r="I61" i="42"/>
  <c r="G62" i="42"/>
  <c r="H62" i="42"/>
  <c r="I62" i="42"/>
  <c r="I63" i="42"/>
  <c r="I67" i="42"/>
  <c r="H67" i="42"/>
  <c r="G67" i="42"/>
  <c r="I66" i="42"/>
  <c r="H66" i="42"/>
  <c r="G66" i="42"/>
  <c r="I65" i="42"/>
  <c r="I58" i="42"/>
  <c r="H58" i="42"/>
  <c r="G58" i="42"/>
  <c r="I57" i="42"/>
  <c r="H57" i="42"/>
  <c r="G57" i="42"/>
  <c r="I56" i="42"/>
  <c r="H56" i="42"/>
  <c r="G56" i="42"/>
  <c r="I55" i="42"/>
  <c r="H55" i="42"/>
  <c r="G55" i="42"/>
  <c r="I54" i="42"/>
  <c r="H54" i="42"/>
  <c r="G54" i="42"/>
  <c r="I53" i="42"/>
  <c r="H53" i="42"/>
  <c r="G53" i="42"/>
  <c r="I39" i="42"/>
  <c r="H39" i="42"/>
  <c r="G39" i="42"/>
  <c r="G35" i="42"/>
  <c r="H35" i="42"/>
  <c r="I35" i="42"/>
  <c r="G36" i="42"/>
  <c r="H36" i="42"/>
  <c r="I36" i="42"/>
  <c r="G37" i="42"/>
  <c r="H37" i="42"/>
  <c r="I37" i="42"/>
  <c r="I34" i="42"/>
  <c r="H34" i="42"/>
  <c r="G34" i="42"/>
  <c r="G23" i="42"/>
  <c r="H23" i="42"/>
  <c r="I23" i="42"/>
  <c r="H10" i="42"/>
  <c r="H11" i="42"/>
  <c r="H12" i="42"/>
  <c r="H13" i="42"/>
  <c r="H14" i="42"/>
  <c r="H15" i="42"/>
  <c r="H16" i="42"/>
  <c r="H17" i="42"/>
  <c r="H18" i="42"/>
  <c r="H19" i="42"/>
  <c r="I10" i="42"/>
  <c r="I11" i="42"/>
  <c r="I12" i="42"/>
  <c r="I13" i="42"/>
  <c r="I14" i="42"/>
  <c r="I15" i="42"/>
  <c r="I16" i="42"/>
  <c r="I17" i="42"/>
  <c r="I18" i="42"/>
  <c r="I19" i="42"/>
  <c r="I22" i="42"/>
  <c r="H22" i="42"/>
  <c r="G22" i="42"/>
  <c r="I21" i="42"/>
  <c r="I9" i="42"/>
  <c r="H9" i="42"/>
  <c r="H21" i="42" l="1"/>
  <c r="G21" i="42"/>
  <c r="G65" i="42"/>
  <c r="H65" i="42"/>
  <c r="C7" i="41"/>
  <c r="C8" i="41"/>
  <c r="C9" i="41"/>
  <c r="C10" i="41"/>
  <c r="C11" i="41"/>
  <c r="C12" i="41"/>
  <c r="C13" i="41"/>
  <c r="C14" i="41"/>
  <c r="C15" i="41"/>
  <c r="C16" i="41"/>
  <c r="C17" i="41"/>
  <c r="C18" i="41"/>
  <c r="C19" i="41"/>
  <c r="C20" i="41"/>
  <c r="C21" i="41"/>
  <c r="C22" i="41"/>
  <c r="C23" i="41"/>
  <c r="C24" i="41"/>
  <c r="C25" i="41"/>
  <c r="C26" i="41"/>
  <c r="C27" i="41"/>
  <c r="C28" i="41"/>
  <c r="C29" i="41"/>
  <c r="C30" i="41"/>
  <c r="C31" i="41"/>
  <c r="C32" i="41"/>
  <c r="C33" i="41"/>
  <c r="C34" i="41"/>
  <c r="C35" i="41"/>
  <c r="C36" i="41"/>
  <c r="C37" i="41"/>
  <c r="C38" i="41"/>
  <c r="C39" i="41"/>
  <c r="C40" i="41"/>
  <c r="C41" i="41"/>
  <c r="C42" i="41"/>
  <c r="C43" i="41"/>
  <c r="C44" i="41"/>
  <c r="C45" i="41"/>
  <c r="C46" i="41"/>
  <c r="C47" i="41"/>
  <c r="C48" i="41"/>
  <c r="C49" i="41"/>
  <c r="C50" i="41"/>
  <c r="C51" i="41"/>
  <c r="C52" i="41"/>
  <c r="C53" i="41"/>
  <c r="C54" i="41"/>
  <c r="C55" i="41"/>
  <c r="C56" i="41"/>
  <c r="C57" i="41"/>
  <c r="C58" i="41"/>
  <c r="C59" i="41"/>
  <c r="C60" i="41"/>
  <c r="C61" i="41"/>
  <c r="C62" i="41"/>
  <c r="C63" i="41"/>
  <c r="C64" i="41"/>
  <c r="C65" i="41"/>
  <c r="C66" i="41"/>
  <c r="C67" i="41"/>
  <c r="C68" i="41"/>
  <c r="C69" i="41"/>
  <c r="C70" i="41"/>
  <c r="C71" i="41"/>
  <c r="C72" i="41"/>
  <c r="C73" i="41"/>
  <c r="C74" i="41"/>
  <c r="C75" i="41"/>
  <c r="C76" i="41"/>
  <c r="C77" i="41"/>
  <c r="C78" i="41"/>
  <c r="C79" i="41"/>
  <c r="C80" i="41"/>
  <c r="C81" i="41"/>
  <c r="C82" i="41"/>
  <c r="C83" i="41"/>
  <c r="C84" i="41"/>
  <c r="C85" i="41"/>
  <c r="C86" i="41"/>
  <c r="C87" i="41"/>
  <c r="C88" i="41"/>
  <c r="C89" i="41"/>
  <c r="C90" i="41"/>
  <c r="C91" i="41"/>
  <c r="C92" i="41"/>
  <c r="C93" i="41"/>
  <c r="C94" i="41"/>
  <c r="C95" i="41"/>
  <c r="C96" i="41"/>
  <c r="C97" i="41"/>
  <c r="C98" i="41"/>
  <c r="C99" i="41"/>
  <c r="C100" i="41"/>
  <c r="C101" i="41"/>
  <c r="C102" i="41"/>
  <c r="C103" i="41"/>
  <c r="C104" i="41"/>
  <c r="C105" i="41"/>
  <c r="C106" i="41"/>
  <c r="C107" i="41"/>
  <c r="C108" i="41"/>
  <c r="C109" i="41"/>
  <c r="C110" i="41"/>
  <c r="C111" i="41"/>
  <c r="C112" i="41"/>
  <c r="C113" i="41"/>
  <c r="C114" i="41"/>
  <c r="C115" i="41"/>
  <c r="C116" i="41"/>
  <c r="C117" i="41"/>
  <c r="C118" i="41"/>
  <c r="C119" i="41"/>
  <c r="C120" i="41"/>
  <c r="C121" i="41"/>
  <c r="C122" i="41"/>
  <c r="C123" i="41"/>
  <c r="C124" i="41"/>
  <c r="C125" i="41"/>
  <c r="C126" i="41"/>
  <c r="C127" i="41"/>
  <c r="C128" i="41"/>
  <c r="C129" i="41"/>
  <c r="C130" i="41"/>
  <c r="C131" i="41"/>
  <c r="C132" i="41"/>
  <c r="C133" i="41"/>
  <c r="C134" i="41"/>
  <c r="C135" i="41"/>
  <c r="C136" i="41"/>
  <c r="C137" i="41"/>
  <c r="C138" i="41"/>
  <c r="C139" i="41"/>
  <c r="C140" i="41"/>
  <c r="C141" i="41"/>
  <c r="C142" i="41"/>
  <c r="C143" i="41"/>
  <c r="C144" i="41"/>
  <c r="C145" i="41"/>
  <c r="C146" i="41"/>
  <c r="C147" i="41"/>
  <c r="C148" i="41"/>
  <c r="C149" i="41"/>
  <c r="C150" i="41"/>
  <c r="C151" i="41"/>
  <c r="C152" i="41"/>
  <c r="C153" i="41"/>
  <c r="C154" i="41"/>
  <c r="C155" i="41"/>
  <c r="C156" i="41"/>
  <c r="C157" i="41"/>
  <c r="C158" i="41"/>
  <c r="C159" i="41"/>
  <c r="C160" i="41"/>
  <c r="C161" i="41"/>
  <c r="C162" i="41"/>
  <c r="C163" i="41"/>
  <c r="C164" i="41"/>
  <c r="C165" i="41"/>
  <c r="C166" i="41"/>
  <c r="C167" i="41"/>
  <c r="C168" i="41"/>
  <c r="C169" i="41"/>
  <c r="C170" i="41"/>
  <c r="C171" i="41"/>
  <c r="C172" i="41"/>
  <c r="C173" i="41"/>
  <c r="C174" i="41"/>
  <c r="C175" i="41"/>
  <c r="C176" i="41"/>
  <c r="C177" i="41"/>
  <c r="C178" i="41"/>
  <c r="C179" i="41"/>
  <c r="C180" i="41"/>
  <c r="C181" i="41"/>
  <c r="C182" i="41"/>
  <c r="C183" i="41"/>
  <c r="C184" i="41"/>
  <c r="C185" i="41"/>
  <c r="C186" i="41"/>
  <c r="C187" i="41"/>
  <c r="C188" i="41"/>
  <c r="C189" i="41"/>
  <c r="C190" i="41"/>
  <c r="C191" i="41"/>
  <c r="C192" i="41"/>
  <c r="C193" i="41"/>
  <c r="C194" i="41"/>
  <c r="C195" i="41"/>
  <c r="C196" i="41"/>
  <c r="C197" i="41"/>
  <c r="C198" i="41"/>
  <c r="C199" i="41"/>
  <c r="C200" i="41"/>
  <c r="C201" i="41"/>
  <c r="C202" i="41"/>
  <c r="C203" i="41"/>
  <c r="C204" i="41"/>
  <c r="C205" i="41"/>
  <c r="C206" i="41"/>
  <c r="C207" i="41"/>
  <c r="C208" i="41"/>
  <c r="C209" i="41"/>
  <c r="C210" i="41"/>
  <c r="C211" i="41"/>
  <c r="C212" i="41"/>
  <c r="C213" i="41"/>
  <c r="C214" i="41"/>
  <c r="C215" i="41"/>
  <c r="C216" i="41"/>
  <c r="C217" i="41"/>
  <c r="C218" i="41"/>
  <c r="C219" i="41"/>
  <c r="C220" i="41"/>
  <c r="C221" i="41"/>
  <c r="C222" i="41"/>
  <c r="C223" i="41"/>
  <c r="C224" i="41"/>
  <c r="C225" i="41"/>
  <c r="C226" i="41"/>
  <c r="C227" i="41"/>
  <c r="C228" i="41"/>
  <c r="C229" i="41"/>
  <c r="C230" i="41"/>
  <c r="C231" i="41"/>
  <c r="C232" i="41"/>
  <c r="C233" i="41"/>
  <c r="C234" i="41"/>
  <c r="C235" i="41"/>
  <c r="C236" i="41"/>
  <c r="C237" i="41"/>
  <c r="C238" i="41"/>
  <c r="C239" i="41"/>
  <c r="C240" i="41"/>
  <c r="C241" i="41"/>
  <c r="C242" i="41"/>
  <c r="C243" i="41"/>
  <c r="C244" i="41"/>
  <c r="C245" i="41"/>
  <c r="C246" i="41"/>
  <c r="C247" i="41"/>
  <c r="C248" i="41"/>
  <c r="C249" i="41"/>
  <c r="C250" i="41"/>
  <c r="C251" i="41"/>
  <c r="C252" i="41"/>
  <c r="C253" i="41"/>
  <c r="C254" i="41"/>
  <c r="C255" i="41"/>
  <c r="C256" i="41"/>
  <c r="C257" i="41"/>
  <c r="C258" i="41"/>
  <c r="C259" i="41"/>
  <c r="C260" i="41"/>
  <c r="C261" i="41"/>
  <c r="C262" i="41"/>
  <c r="C263" i="41"/>
  <c r="C264" i="41"/>
  <c r="C265" i="41"/>
  <c r="C266" i="41"/>
  <c r="C267" i="41"/>
  <c r="C268" i="41"/>
  <c r="C269" i="41"/>
  <c r="C270" i="41"/>
  <c r="C271" i="41"/>
  <c r="C272" i="41"/>
  <c r="C273" i="41"/>
  <c r="C274" i="41"/>
  <c r="C275" i="41"/>
  <c r="C276" i="41"/>
  <c r="C277" i="41"/>
  <c r="C278" i="41"/>
  <c r="C279" i="41"/>
  <c r="C280" i="41"/>
  <c r="C281" i="41"/>
  <c r="C282" i="41"/>
  <c r="C283" i="41"/>
  <c r="C284" i="41"/>
  <c r="C285" i="41"/>
  <c r="C286" i="41"/>
  <c r="C287" i="41"/>
  <c r="C288" i="41"/>
  <c r="C289" i="41"/>
  <c r="C290" i="41"/>
  <c r="C291" i="41"/>
  <c r="C292" i="41"/>
  <c r="C293" i="41"/>
  <c r="C294" i="41"/>
  <c r="C295" i="41"/>
  <c r="C296" i="41"/>
  <c r="C297" i="41"/>
  <c r="C298" i="41"/>
  <c r="C299" i="41"/>
  <c r="C300" i="41"/>
  <c r="C301" i="41"/>
  <c r="C302" i="41"/>
  <c r="C303" i="41"/>
  <c r="C304" i="41"/>
  <c r="C305" i="41"/>
  <c r="C306" i="41"/>
  <c r="C307" i="41"/>
  <c r="C308" i="41"/>
  <c r="C309" i="41"/>
  <c r="C310" i="41"/>
  <c r="C311" i="41"/>
  <c r="C312" i="41"/>
  <c r="C313" i="41"/>
  <c r="C314" i="41"/>
  <c r="C315" i="41"/>
  <c r="C316" i="41"/>
  <c r="C317" i="41"/>
  <c r="C318" i="41"/>
  <c r="C319" i="41"/>
  <c r="C320" i="41"/>
  <c r="C321" i="41"/>
  <c r="C322" i="41"/>
  <c r="C323" i="41"/>
  <c r="C324" i="41"/>
  <c r="C325" i="41"/>
  <c r="C326" i="41"/>
  <c r="C327" i="41"/>
  <c r="C328" i="41"/>
  <c r="C329" i="41"/>
  <c r="C330" i="41"/>
  <c r="C331" i="41"/>
  <c r="C332" i="41"/>
  <c r="C333" i="41"/>
  <c r="C334" i="41"/>
  <c r="C335" i="41"/>
  <c r="C336" i="41"/>
  <c r="C337" i="41"/>
  <c r="C338" i="41"/>
  <c r="C339" i="41"/>
  <c r="C340" i="41"/>
  <c r="C341" i="41"/>
  <c r="C342" i="41"/>
  <c r="C343" i="41"/>
  <c r="C344" i="41"/>
  <c r="C345" i="41"/>
  <c r="C346" i="41"/>
  <c r="C347" i="41"/>
  <c r="C348" i="41"/>
  <c r="C349" i="41"/>
  <c r="C350" i="41"/>
  <c r="C351" i="41"/>
  <c r="C352" i="41"/>
  <c r="C353" i="41"/>
  <c r="C354" i="41"/>
  <c r="C355" i="41"/>
  <c r="C356" i="41"/>
  <c r="C357" i="41"/>
  <c r="C358" i="41"/>
  <c r="C359" i="41"/>
  <c r="C360" i="41"/>
  <c r="C361" i="41"/>
  <c r="C362" i="41"/>
  <c r="C363" i="41"/>
  <c r="C364" i="41"/>
  <c r="C365" i="41"/>
  <c r="C366" i="41"/>
  <c r="C367" i="41"/>
  <c r="C368" i="41"/>
  <c r="C369" i="41"/>
  <c r="C370" i="41"/>
  <c r="C371" i="41"/>
  <c r="C372" i="41"/>
  <c r="C373" i="41"/>
  <c r="C374" i="41"/>
  <c r="C375" i="41"/>
  <c r="C376" i="41"/>
  <c r="C377" i="41"/>
  <c r="C378" i="41"/>
  <c r="C379" i="41"/>
  <c r="C380" i="41"/>
  <c r="C381" i="41"/>
  <c r="C382" i="41"/>
  <c r="C383" i="41"/>
  <c r="C384" i="41"/>
  <c r="C385" i="41"/>
  <c r="C386" i="41"/>
  <c r="C387" i="41"/>
  <c r="C388" i="41"/>
  <c r="C389" i="41"/>
  <c r="C390" i="41"/>
  <c r="C391" i="41"/>
  <c r="C392" i="41"/>
  <c r="C393" i="41"/>
  <c r="C394" i="41"/>
  <c r="C395" i="41"/>
  <c r="C396" i="41"/>
  <c r="C397" i="41"/>
  <c r="C398" i="41"/>
  <c r="C399" i="41"/>
  <c r="C400" i="41"/>
  <c r="C401" i="41"/>
  <c r="C402" i="41"/>
  <c r="C403" i="41"/>
  <c r="C404" i="41"/>
  <c r="C405" i="41"/>
  <c r="C406" i="41"/>
  <c r="C407" i="41"/>
  <c r="C408" i="41"/>
  <c r="C409" i="41"/>
  <c r="C410" i="41"/>
  <c r="C411" i="41"/>
  <c r="C6" i="41"/>
  <c r="C70" i="36" l="1"/>
  <c r="B70" i="36"/>
  <c r="C69" i="36"/>
  <c r="B69" i="36"/>
  <c r="C68" i="36"/>
  <c r="B68" i="36"/>
  <c r="C67" i="36"/>
  <c r="B67" i="36"/>
  <c r="C64" i="36"/>
  <c r="B64" i="36"/>
  <c r="C62" i="36"/>
  <c r="B62" i="36"/>
  <c r="C61" i="36"/>
  <c r="B61" i="36"/>
  <c r="C60" i="36"/>
  <c r="B60" i="36"/>
  <c r="C59" i="36"/>
  <c r="B59" i="36"/>
  <c r="C58" i="36"/>
  <c r="B58" i="36"/>
  <c r="C57" i="36"/>
  <c r="B57" i="36"/>
  <c r="C56" i="36"/>
  <c r="B56" i="36"/>
  <c r="C55" i="36"/>
  <c r="B55" i="36"/>
  <c r="C54" i="36"/>
  <c r="B54" i="36"/>
  <c r="C53" i="36"/>
  <c r="B53" i="36"/>
  <c r="C50" i="36"/>
  <c r="B50" i="36"/>
  <c r="C48" i="36"/>
  <c r="B48" i="36"/>
  <c r="C47" i="36"/>
  <c r="B47" i="36"/>
  <c r="C46" i="36"/>
  <c r="B46" i="36"/>
  <c r="C45" i="36"/>
  <c r="B45" i="36"/>
  <c r="C44" i="36"/>
  <c r="B44" i="36"/>
  <c r="C43" i="36"/>
  <c r="B43" i="36"/>
  <c r="C40" i="36"/>
  <c r="B40" i="36"/>
  <c r="C38" i="36"/>
  <c r="B38" i="36"/>
  <c r="C37" i="36"/>
  <c r="B37" i="36"/>
  <c r="C36" i="36"/>
  <c r="B36" i="36"/>
  <c r="C35" i="36"/>
  <c r="B35" i="36"/>
  <c r="C34" i="36"/>
  <c r="B34" i="36"/>
  <c r="C33" i="36"/>
  <c r="B33" i="36"/>
  <c r="C32" i="36"/>
  <c r="B32" i="36"/>
  <c r="C31" i="36"/>
  <c r="B31" i="36"/>
  <c r="C30" i="36"/>
  <c r="B30" i="36"/>
  <c r="C29" i="36"/>
  <c r="B29" i="36"/>
  <c r="C28" i="36"/>
  <c r="B28" i="36"/>
  <c r="C27" i="36"/>
  <c r="B27" i="36"/>
  <c r="C25" i="36"/>
  <c r="B25" i="36"/>
  <c r="C24" i="36"/>
  <c r="B24" i="36"/>
  <c r="C23" i="36"/>
  <c r="B23" i="36"/>
  <c r="C22" i="36"/>
  <c r="B22" i="36"/>
  <c r="C21" i="36"/>
  <c r="B21" i="36"/>
  <c r="C20" i="36"/>
  <c r="B20" i="36"/>
  <c r="C19" i="36"/>
  <c r="B19" i="36"/>
  <c r="C26" i="36"/>
  <c r="B26" i="36"/>
  <c r="C18" i="36"/>
  <c r="B18" i="36"/>
  <c r="C17" i="36"/>
  <c r="B17" i="36"/>
  <c r="C16" i="36"/>
  <c r="B16" i="36"/>
  <c r="C15" i="36"/>
  <c r="B15" i="36"/>
  <c r="C14" i="36"/>
  <c r="B14" i="36"/>
  <c r="C13" i="36"/>
  <c r="B13" i="36"/>
  <c r="C12" i="36"/>
  <c r="B12" i="36"/>
  <c r="C11" i="36"/>
  <c r="B11" i="36"/>
  <c r="C10" i="36"/>
  <c r="B10" i="36"/>
  <c r="C9" i="36"/>
  <c r="B9" i="36"/>
  <c r="C8" i="36"/>
  <c r="B8" i="36"/>
  <c r="C7" i="36"/>
  <c r="B7" i="36"/>
  <c r="G20" i="9" l="1"/>
  <c r="G19" i="9"/>
  <c r="I71" i="18" l="1"/>
  <c r="J71" i="18"/>
  <c r="K71" i="18"/>
  <c r="I72" i="18"/>
  <c r="J72" i="18"/>
  <c r="K72" i="18"/>
  <c r="I73" i="18"/>
  <c r="J73" i="18"/>
  <c r="K73" i="18"/>
  <c r="I74" i="18"/>
  <c r="J74" i="18"/>
  <c r="K74" i="18"/>
  <c r="H72" i="18"/>
  <c r="H73" i="18"/>
  <c r="H74" i="18"/>
  <c r="H71" i="18"/>
  <c r="E71" i="18"/>
  <c r="F71" i="18"/>
  <c r="G71" i="18"/>
  <c r="E72" i="18"/>
  <c r="F72" i="18"/>
  <c r="G72" i="18"/>
  <c r="E73" i="18"/>
  <c r="F73" i="18"/>
  <c r="G73" i="18"/>
  <c r="E74" i="18"/>
  <c r="F74" i="18"/>
  <c r="G74" i="18"/>
  <c r="D72" i="18"/>
  <c r="D73" i="18"/>
  <c r="D74" i="18"/>
  <c r="D71" i="18"/>
  <c r="E66" i="24" l="1"/>
  <c r="F66" i="24"/>
  <c r="G66" i="24"/>
  <c r="E67" i="24"/>
  <c r="F67" i="24"/>
  <c r="G67" i="24"/>
  <c r="E68" i="24"/>
  <c r="F68" i="24"/>
  <c r="G68" i="24"/>
  <c r="E69" i="24"/>
  <c r="F69" i="24"/>
  <c r="D67" i="24"/>
  <c r="D68" i="24"/>
  <c r="D69" i="24"/>
  <c r="D66" i="24"/>
  <c r="M73" i="17"/>
  <c r="N73" i="17"/>
  <c r="M74" i="17"/>
  <c r="N74" i="17"/>
  <c r="M75" i="17"/>
  <c r="N75" i="17"/>
  <c r="M76" i="17"/>
  <c r="N76" i="17"/>
  <c r="J73" i="17"/>
  <c r="K73" i="17"/>
  <c r="L73" i="17"/>
  <c r="J74" i="17"/>
  <c r="K74" i="17"/>
  <c r="L74" i="17"/>
  <c r="J75" i="17"/>
  <c r="K75" i="17"/>
  <c r="L75" i="17"/>
  <c r="J76" i="17"/>
  <c r="K76" i="17"/>
  <c r="L76" i="17"/>
  <c r="E73" i="17"/>
  <c r="F73" i="17"/>
  <c r="G73" i="17"/>
  <c r="H73" i="17"/>
  <c r="I73" i="17"/>
  <c r="E74" i="17"/>
  <c r="F74" i="17"/>
  <c r="G74" i="17"/>
  <c r="H74" i="17"/>
  <c r="I74" i="17"/>
  <c r="E75" i="17"/>
  <c r="F75" i="17"/>
  <c r="G75" i="17"/>
  <c r="H75" i="17"/>
  <c r="I75" i="17"/>
  <c r="E76" i="17"/>
  <c r="F76" i="17"/>
  <c r="G76" i="17"/>
  <c r="H76" i="17"/>
  <c r="I76" i="17"/>
  <c r="D74" i="17"/>
  <c r="D75" i="17"/>
  <c r="D76" i="17"/>
  <c r="D73" i="17"/>
  <c r="E39" i="3" l="1"/>
  <c r="E38" i="3"/>
  <c r="E37" i="3"/>
  <c r="E41" i="3" l="1"/>
  <c r="C28" i="11" l="1"/>
  <c r="D28" i="11"/>
  <c r="E28" i="11"/>
  <c r="F28" i="11"/>
  <c r="D30" i="11"/>
  <c r="D31" i="11" s="1"/>
  <c r="E30" i="11"/>
  <c r="E31" i="11" s="1"/>
  <c r="F30" i="11"/>
  <c r="F31" i="11" s="1"/>
  <c r="C30" i="11"/>
  <c r="C31" i="11" s="1"/>
  <c r="C31" i="12" l="1"/>
  <c r="C32" i="12"/>
  <c r="C33" i="12"/>
  <c r="C30" i="12"/>
  <c r="C17" i="12"/>
  <c r="C18" i="12"/>
  <c r="C19" i="12"/>
  <c r="C20" i="12"/>
  <c r="C21" i="12"/>
  <c r="C22" i="12"/>
  <c r="C23" i="12"/>
  <c r="C24" i="12"/>
  <c r="C25" i="12"/>
  <c r="C26" i="12"/>
  <c r="C27" i="12"/>
  <c r="C16" i="12"/>
  <c r="C7" i="12"/>
  <c r="C8" i="12"/>
  <c r="C9" i="12"/>
  <c r="C10" i="12"/>
  <c r="C11" i="12"/>
  <c r="C12" i="12"/>
  <c r="C13" i="12"/>
  <c r="C6" i="12"/>
  <c r="T22" i="10"/>
  <c r="R22" i="10"/>
  <c r="P22" i="10"/>
  <c r="N22" i="10"/>
  <c r="L22" i="10"/>
  <c r="J22" i="10"/>
  <c r="H22" i="10"/>
  <c r="F22" i="10"/>
  <c r="C22" i="10"/>
  <c r="D22" i="10"/>
  <c r="G5" i="21" l="1"/>
  <c r="G4" i="21"/>
  <c r="E5" i="21"/>
  <c r="E4" i="21"/>
  <c r="D55" i="19" l="1"/>
  <c r="D54" i="19"/>
  <c r="D53" i="19"/>
  <c r="D52" i="19"/>
  <c r="D23" i="19"/>
  <c r="D48" i="19"/>
  <c r="D49" i="19"/>
  <c r="D47" i="19"/>
  <c r="D41" i="19"/>
  <c r="D42" i="19"/>
  <c r="D43" i="19"/>
  <c r="D44" i="19"/>
  <c r="D40" i="19"/>
  <c r="D32" i="19"/>
  <c r="D33" i="19"/>
  <c r="D34" i="19"/>
  <c r="D35" i="19"/>
  <c r="D36" i="19"/>
  <c r="D37" i="19"/>
  <c r="D31" i="19"/>
  <c r="D24" i="19"/>
  <c r="D25" i="19"/>
  <c r="D26" i="19"/>
  <c r="D27" i="19"/>
  <c r="D28" i="19"/>
  <c r="D15" i="19"/>
  <c r="D16" i="19"/>
  <c r="D17" i="19"/>
  <c r="D18" i="19"/>
  <c r="D19" i="19"/>
  <c r="D14" i="19"/>
  <c r="D10" i="19"/>
  <c r="D11" i="19"/>
  <c r="D9" i="19"/>
  <c r="E43" i="18"/>
  <c r="F43" i="18"/>
  <c r="G43" i="18"/>
  <c r="H43" i="18"/>
  <c r="I43" i="18"/>
  <c r="J43" i="18"/>
  <c r="K43" i="18"/>
  <c r="D43" i="18"/>
  <c r="I29" i="18"/>
  <c r="J29" i="18"/>
  <c r="K29" i="18"/>
  <c r="I30" i="18"/>
  <c r="J30" i="18"/>
  <c r="K30" i="18"/>
  <c r="I31" i="18"/>
  <c r="J31" i="18"/>
  <c r="K31" i="18"/>
  <c r="I32" i="18"/>
  <c r="J32" i="18"/>
  <c r="K32" i="18"/>
  <c r="I33" i="18"/>
  <c r="J33" i="18"/>
  <c r="K33" i="18"/>
  <c r="I34" i="18"/>
  <c r="J34" i="18"/>
  <c r="K34" i="18"/>
  <c r="I35" i="18"/>
  <c r="J35" i="18"/>
  <c r="K35" i="18"/>
  <c r="I36" i="18"/>
  <c r="J36" i="18"/>
  <c r="K36" i="18"/>
  <c r="I37" i="18"/>
  <c r="J37" i="18"/>
  <c r="K37" i="18"/>
  <c r="I38" i="18"/>
  <c r="J38" i="18"/>
  <c r="K38" i="18"/>
  <c r="I39" i="18"/>
  <c r="J39" i="18"/>
  <c r="K39" i="18"/>
  <c r="I40" i="18"/>
  <c r="J40" i="18"/>
  <c r="K40" i="18"/>
  <c r="H30" i="18"/>
  <c r="H31" i="18"/>
  <c r="H32" i="18"/>
  <c r="H33" i="18"/>
  <c r="H34" i="18"/>
  <c r="H35" i="18"/>
  <c r="H36" i="18"/>
  <c r="H37" i="18"/>
  <c r="H38" i="18"/>
  <c r="H39" i="18"/>
  <c r="H40" i="18"/>
  <c r="H29" i="18"/>
  <c r="E29" i="18"/>
  <c r="F29" i="18"/>
  <c r="G29" i="18"/>
  <c r="E30" i="18"/>
  <c r="F30" i="18"/>
  <c r="G30" i="18"/>
  <c r="E31" i="18"/>
  <c r="F31" i="18"/>
  <c r="G31" i="18"/>
  <c r="E32" i="18"/>
  <c r="F32" i="18"/>
  <c r="G32" i="18"/>
  <c r="E33" i="18"/>
  <c r="F33" i="18"/>
  <c r="G33" i="18"/>
  <c r="E34" i="18"/>
  <c r="F34" i="18"/>
  <c r="G34" i="18"/>
  <c r="E35" i="18"/>
  <c r="F35" i="18"/>
  <c r="G35" i="18"/>
  <c r="E36" i="18"/>
  <c r="F36" i="18"/>
  <c r="G36" i="18"/>
  <c r="E37" i="18"/>
  <c r="F37" i="18"/>
  <c r="G37" i="18"/>
  <c r="E38" i="18"/>
  <c r="F38" i="18"/>
  <c r="G38" i="18"/>
  <c r="E39" i="18"/>
  <c r="F39" i="18"/>
  <c r="G39" i="18"/>
  <c r="E40" i="18"/>
  <c r="F40" i="18"/>
  <c r="G40" i="18"/>
  <c r="D30" i="18"/>
  <c r="D31" i="18"/>
  <c r="D32" i="18"/>
  <c r="D33" i="18"/>
  <c r="D34" i="18"/>
  <c r="D35" i="18"/>
  <c r="D36" i="18"/>
  <c r="D37" i="18"/>
  <c r="D38" i="18"/>
  <c r="D39" i="18"/>
  <c r="D40" i="18"/>
  <c r="D29" i="18"/>
  <c r="E21" i="18"/>
  <c r="E42" i="18" s="1"/>
  <c r="F21" i="18"/>
  <c r="F42" i="18" s="1"/>
  <c r="G21" i="18"/>
  <c r="G42" i="18" s="1"/>
  <c r="H21" i="18"/>
  <c r="H42" i="18" s="1"/>
  <c r="I21" i="18"/>
  <c r="I42" i="18" s="1"/>
  <c r="J21" i="18"/>
  <c r="J42" i="18" s="1"/>
  <c r="K21" i="18"/>
  <c r="K42" i="18" s="1"/>
  <c r="D21" i="18"/>
  <c r="D42" i="18" s="1"/>
  <c r="I39" i="24" l="1"/>
  <c r="H39" i="24"/>
  <c r="H28" i="24"/>
  <c r="I28" i="24"/>
  <c r="H29" i="24"/>
  <c r="I29" i="24"/>
  <c r="H30" i="24"/>
  <c r="I30" i="24"/>
  <c r="H31" i="24"/>
  <c r="I31" i="24"/>
  <c r="H32" i="24"/>
  <c r="I32" i="24"/>
  <c r="H33" i="24"/>
  <c r="I33" i="24"/>
  <c r="H34" i="24"/>
  <c r="I34" i="24"/>
  <c r="H35" i="24"/>
  <c r="I35" i="24"/>
  <c r="H36" i="24"/>
  <c r="I36" i="24"/>
  <c r="H37" i="24"/>
  <c r="I37" i="24"/>
  <c r="I27" i="24"/>
  <c r="H27" i="24"/>
  <c r="D28" i="24"/>
  <c r="E28" i="24"/>
  <c r="F28" i="24"/>
  <c r="G28" i="24"/>
  <c r="D29" i="24"/>
  <c r="E29" i="24"/>
  <c r="F29" i="24"/>
  <c r="G29" i="24"/>
  <c r="D30" i="24"/>
  <c r="E30" i="24"/>
  <c r="F30" i="24"/>
  <c r="G30" i="24"/>
  <c r="D31" i="24"/>
  <c r="E31" i="24"/>
  <c r="F31" i="24"/>
  <c r="G31" i="24"/>
  <c r="D32" i="24"/>
  <c r="E32" i="24"/>
  <c r="F32" i="24"/>
  <c r="G32" i="24"/>
  <c r="D33" i="24"/>
  <c r="E33" i="24"/>
  <c r="F33" i="24"/>
  <c r="G33" i="24"/>
  <c r="D34" i="24"/>
  <c r="E34" i="24"/>
  <c r="F34" i="24"/>
  <c r="G34" i="24"/>
  <c r="D35" i="24"/>
  <c r="E35" i="24"/>
  <c r="F35" i="24"/>
  <c r="G35" i="24"/>
  <c r="D36" i="24"/>
  <c r="E36" i="24"/>
  <c r="F36" i="24"/>
  <c r="G36" i="24"/>
  <c r="D37" i="24"/>
  <c r="E37" i="24"/>
  <c r="F37" i="24"/>
  <c r="G37" i="24"/>
  <c r="E27" i="24"/>
  <c r="F27" i="24"/>
  <c r="G27" i="24"/>
  <c r="D27" i="24"/>
  <c r="E20" i="24"/>
  <c r="E39" i="24" s="1"/>
  <c r="F20" i="24"/>
  <c r="F39" i="24" s="1"/>
  <c r="G20" i="24"/>
  <c r="G39" i="24" s="1"/>
  <c r="D20" i="24"/>
  <c r="D39" i="24" s="1"/>
  <c r="I32" i="17" l="1"/>
  <c r="J32" i="17"/>
  <c r="K32" i="17"/>
  <c r="L32" i="17"/>
  <c r="M32" i="17"/>
  <c r="N32" i="17"/>
  <c r="I33" i="17"/>
  <c r="J33" i="17"/>
  <c r="K33" i="17"/>
  <c r="L33" i="17"/>
  <c r="M33" i="17"/>
  <c r="N33" i="17"/>
  <c r="I34" i="17"/>
  <c r="J34" i="17"/>
  <c r="K34" i="17"/>
  <c r="L34" i="17"/>
  <c r="M34" i="17"/>
  <c r="N34" i="17"/>
  <c r="I35" i="17"/>
  <c r="J35" i="17"/>
  <c r="K35" i="17"/>
  <c r="L35" i="17"/>
  <c r="M35" i="17"/>
  <c r="N35" i="17"/>
  <c r="I36" i="17"/>
  <c r="J36" i="17"/>
  <c r="K36" i="17"/>
  <c r="L36" i="17"/>
  <c r="M36" i="17"/>
  <c r="N36" i="17"/>
  <c r="I37" i="17"/>
  <c r="J37" i="17"/>
  <c r="K37" i="17"/>
  <c r="L37" i="17"/>
  <c r="M37" i="17"/>
  <c r="N37" i="17"/>
  <c r="I38" i="17"/>
  <c r="J38" i="17"/>
  <c r="K38" i="17"/>
  <c r="L38" i="17"/>
  <c r="M38" i="17"/>
  <c r="N38" i="17"/>
  <c r="I39" i="17"/>
  <c r="J39" i="17"/>
  <c r="K39" i="17"/>
  <c r="L39" i="17"/>
  <c r="M39" i="17"/>
  <c r="N39" i="17"/>
  <c r="I40" i="17"/>
  <c r="J40" i="17"/>
  <c r="K40" i="17"/>
  <c r="L40" i="17"/>
  <c r="M40" i="17"/>
  <c r="N40" i="17"/>
  <c r="I41" i="17"/>
  <c r="J41" i="17"/>
  <c r="K41" i="17"/>
  <c r="L41" i="17"/>
  <c r="M41" i="17"/>
  <c r="N41" i="17"/>
  <c r="I42" i="17"/>
  <c r="J42" i="17"/>
  <c r="K42" i="17"/>
  <c r="L42" i="17"/>
  <c r="M42" i="17"/>
  <c r="N42" i="17"/>
  <c r="J31" i="17"/>
  <c r="K31" i="17"/>
  <c r="L31" i="17"/>
  <c r="M31" i="17"/>
  <c r="N31" i="17"/>
  <c r="E32" i="17"/>
  <c r="F32" i="17"/>
  <c r="G32" i="17"/>
  <c r="H32" i="17"/>
  <c r="D33" i="17"/>
  <c r="E33" i="17"/>
  <c r="F33" i="17"/>
  <c r="G33" i="17"/>
  <c r="H33" i="17"/>
  <c r="D34" i="17"/>
  <c r="E34" i="17"/>
  <c r="F34" i="17"/>
  <c r="G34" i="17"/>
  <c r="H34" i="17"/>
  <c r="D35" i="17"/>
  <c r="E35" i="17"/>
  <c r="F35" i="17"/>
  <c r="G35" i="17"/>
  <c r="H35" i="17"/>
  <c r="D36" i="17"/>
  <c r="E36" i="17"/>
  <c r="F36" i="17"/>
  <c r="G36" i="17"/>
  <c r="H36" i="17"/>
  <c r="D37" i="17"/>
  <c r="E37" i="17"/>
  <c r="F37" i="17"/>
  <c r="G37" i="17"/>
  <c r="H37" i="17"/>
  <c r="D38" i="17"/>
  <c r="E38" i="17"/>
  <c r="F38" i="17"/>
  <c r="G38" i="17"/>
  <c r="H38" i="17"/>
  <c r="D39" i="17"/>
  <c r="E39" i="17"/>
  <c r="F39" i="17"/>
  <c r="G39" i="17"/>
  <c r="H39" i="17"/>
  <c r="D40" i="17"/>
  <c r="E40" i="17"/>
  <c r="F40" i="17"/>
  <c r="G40" i="17"/>
  <c r="H40" i="17"/>
  <c r="D41" i="17"/>
  <c r="E41" i="17"/>
  <c r="F41" i="17"/>
  <c r="G41" i="17"/>
  <c r="H41" i="17"/>
  <c r="D42" i="17"/>
  <c r="E42" i="17"/>
  <c r="F42" i="17"/>
  <c r="G42" i="17"/>
  <c r="H42" i="17"/>
  <c r="E31" i="17"/>
  <c r="F31" i="17"/>
  <c r="G31" i="17"/>
  <c r="H31" i="17"/>
  <c r="I31" i="17"/>
  <c r="D31" i="17"/>
  <c r="E22" i="17"/>
  <c r="E21" i="17" s="1"/>
  <c r="F22" i="17"/>
  <c r="F45" i="17" s="1"/>
  <c r="G22" i="17"/>
  <c r="G21" i="17" s="1"/>
  <c r="H22" i="17"/>
  <c r="H21" i="17" s="1"/>
  <c r="I22" i="17"/>
  <c r="I21" i="17" s="1"/>
  <c r="J22" i="17"/>
  <c r="J21" i="17" s="1"/>
  <c r="K22" i="17"/>
  <c r="K21" i="17" s="1"/>
  <c r="L22" i="17"/>
  <c r="L21" i="17" s="1"/>
  <c r="M22" i="17"/>
  <c r="M21" i="17" s="1"/>
  <c r="N22" i="17"/>
  <c r="N21" i="17" s="1"/>
  <c r="D22" i="17"/>
  <c r="D45" i="17" s="1"/>
  <c r="N45" i="17" l="1"/>
  <c r="K45" i="17"/>
  <c r="J45" i="17"/>
  <c r="M45" i="17"/>
  <c r="I45" i="17"/>
  <c r="L45" i="17"/>
  <c r="H45" i="17"/>
  <c r="G45" i="17"/>
  <c r="F21" i="17"/>
  <c r="E45" i="17"/>
  <c r="D21" i="17"/>
  <c r="C21" i="17"/>
  <c r="J44" i="17" s="1"/>
  <c r="F44" i="17" l="1"/>
  <c r="N44" i="17"/>
  <c r="H44" i="17"/>
  <c r="G44" i="17"/>
  <c r="I44" i="17"/>
  <c r="E44" i="17"/>
  <c r="K44" i="17"/>
  <c r="D44" i="17"/>
  <c r="M44" i="17"/>
  <c r="L44" i="17"/>
  <c r="E41" i="16"/>
  <c r="F41" i="16"/>
  <c r="G41" i="16"/>
  <c r="H41" i="16"/>
  <c r="I41" i="16"/>
  <c r="J41" i="16"/>
  <c r="D30" i="16"/>
  <c r="E30" i="16"/>
  <c r="F30" i="16"/>
  <c r="G30" i="16"/>
  <c r="H30" i="16"/>
  <c r="I30" i="16"/>
  <c r="J30" i="16"/>
  <c r="D31" i="16"/>
  <c r="E31" i="16"/>
  <c r="F31" i="16"/>
  <c r="G31" i="16"/>
  <c r="H31" i="16"/>
  <c r="I31" i="16"/>
  <c r="J31" i="16"/>
  <c r="D32" i="16"/>
  <c r="E32" i="16"/>
  <c r="F32" i="16"/>
  <c r="G32" i="16"/>
  <c r="H32" i="16"/>
  <c r="I32" i="16"/>
  <c r="J32" i="16"/>
  <c r="D33" i="16"/>
  <c r="E33" i="16"/>
  <c r="F33" i="16"/>
  <c r="G33" i="16"/>
  <c r="H33" i="16"/>
  <c r="I33" i="16"/>
  <c r="J33" i="16"/>
  <c r="D34" i="16"/>
  <c r="E34" i="16"/>
  <c r="F34" i="16"/>
  <c r="G34" i="16"/>
  <c r="H34" i="16"/>
  <c r="I34" i="16"/>
  <c r="J34" i="16"/>
  <c r="D35" i="16"/>
  <c r="E35" i="16"/>
  <c r="F35" i="16"/>
  <c r="G35" i="16"/>
  <c r="H35" i="16"/>
  <c r="I35" i="16"/>
  <c r="J35" i="16"/>
  <c r="D36" i="16"/>
  <c r="E36" i="16"/>
  <c r="F36" i="16"/>
  <c r="G36" i="16"/>
  <c r="H36" i="16"/>
  <c r="I36" i="16"/>
  <c r="J36" i="16"/>
  <c r="D37" i="16"/>
  <c r="E37" i="16"/>
  <c r="F37" i="16"/>
  <c r="G37" i="16"/>
  <c r="H37" i="16"/>
  <c r="I37" i="16"/>
  <c r="J37" i="16"/>
  <c r="D38" i="16"/>
  <c r="E38" i="16"/>
  <c r="F38" i="16"/>
  <c r="G38" i="16"/>
  <c r="H38" i="16"/>
  <c r="I38" i="16"/>
  <c r="J38" i="16"/>
  <c r="D39" i="16"/>
  <c r="E39" i="16"/>
  <c r="F39" i="16"/>
  <c r="G39" i="16"/>
  <c r="H39" i="16"/>
  <c r="I39" i="16"/>
  <c r="J39" i="16"/>
  <c r="E29" i="16"/>
  <c r="F29" i="16"/>
  <c r="G29" i="16"/>
  <c r="H29" i="16"/>
  <c r="I29" i="16"/>
  <c r="J29" i="16"/>
  <c r="D41" i="16"/>
  <c r="D29" i="16"/>
  <c r="D32" i="11" l="1"/>
  <c r="E32" i="11"/>
  <c r="F32" i="11"/>
  <c r="F33" i="11" s="1"/>
  <c r="C32" i="11"/>
  <c r="C33" i="11" s="1"/>
  <c r="F29" i="11"/>
  <c r="E29" i="11"/>
  <c r="C29" i="11"/>
  <c r="F27" i="11"/>
  <c r="E27" i="11"/>
  <c r="D27" i="11"/>
  <c r="C27" i="11"/>
  <c r="F25" i="11"/>
  <c r="E25" i="11"/>
  <c r="D25" i="11"/>
  <c r="C25" i="11"/>
  <c r="F23" i="11"/>
  <c r="E23" i="11"/>
  <c r="D23" i="11"/>
  <c r="C23" i="11"/>
  <c r="F21" i="11"/>
  <c r="E21" i="11"/>
  <c r="D21" i="11"/>
  <c r="C21" i="11"/>
  <c r="F19" i="11"/>
  <c r="E19" i="11"/>
  <c r="D19" i="11"/>
  <c r="C19" i="11"/>
  <c r="F17" i="11"/>
  <c r="E17" i="11"/>
  <c r="D17" i="11"/>
  <c r="C17" i="11"/>
  <c r="F15" i="11"/>
  <c r="E15" i="11"/>
  <c r="D15" i="11"/>
  <c r="C15" i="11"/>
  <c r="F13" i="11"/>
  <c r="E13" i="11"/>
  <c r="D13" i="11"/>
  <c r="C13" i="11"/>
  <c r="F11" i="11"/>
  <c r="E11" i="11"/>
  <c r="D11" i="11"/>
  <c r="C11" i="11"/>
  <c r="F9" i="11"/>
  <c r="E9" i="11"/>
  <c r="D9" i="11"/>
  <c r="C9" i="11"/>
  <c r="D7" i="11"/>
  <c r="E7" i="11"/>
  <c r="F7" i="11"/>
  <c r="C7" i="11"/>
  <c r="E33" i="11" l="1"/>
  <c r="D33" i="11"/>
  <c r="D29" i="11"/>
  <c r="E35" i="6" l="1"/>
  <c r="C35" i="6" s="1"/>
  <c r="C33" i="6"/>
  <c r="C34" i="6"/>
  <c r="C32" i="6"/>
  <c r="L33" i="6"/>
  <c r="L34" i="6"/>
  <c r="L32" i="6"/>
  <c r="I33" i="6"/>
  <c r="I34" i="6"/>
  <c r="I32" i="6"/>
  <c r="I35" i="6"/>
  <c r="E29" i="6"/>
  <c r="C19" i="6"/>
  <c r="C20" i="6"/>
  <c r="C21" i="6"/>
  <c r="C22" i="6"/>
  <c r="C23" i="6"/>
  <c r="C24" i="6"/>
  <c r="C25" i="6"/>
  <c r="C26" i="6"/>
  <c r="C27" i="6"/>
  <c r="C28" i="6"/>
  <c r="C18" i="6"/>
  <c r="L19" i="6"/>
  <c r="L20" i="6"/>
  <c r="L21" i="6"/>
  <c r="L22" i="6"/>
  <c r="L23" i="6"/>
  <c r="L24" i="6"/>
  <c r="L25" i="6"/>
  <c r="L26" i="6"/>
  <c r="L27" i="6"/>
  <c r="L18" i="6"/>
  <c r="D29" i="6"/>
  <c r="I19" i="6"/>
  <c r="I20" i="6"/>
  <c r="I21" i="6"/>
  <c r="I22" i="6"/>
  <c r="I23" i="6"/>
  <c r="I24" i="6"/>
  <c r="I25" i="6"/>
  <c r="I26" i="6"/>
  <c r="I27" i="6"/>
  <c r="I28" i="6"/>
  <c r="I18" i="6"/>
  <c r="I29" i="6"/>
  <c r="C9" i="6"/>
  <c r="C10" i="6"/>
  <c r="C11" i="6"/>
  <c r="C12" i="6"/>
  <c r="C13" i="6"/>
  <c r="C14" i="6"/>
  <c r="C8" i="6"/>
  <c r="D15" i="6"/>
  <c r="E15" i="6"/>
  <c r="L9" i="6"/>
  <c r="L10" i="6"/>
  <c r="L11" i="6"/>
  <c r="L12" i="6"/>
  <c r="L13" i="6"/>
  <c r="L14" i="6"/>
  <c r="L15" i="6"/>
  <c r="L8" i="6"/>
  <c r="I9" i="6"/>
  <c r="I10" i="6"/>
  <c r="I11" i="6"/>
  <c r="I12" i="6"/>
  <c r="I13" i="6"/>
  <c r="I14" i="6"/>
  <c r="I15" i="6"/>
  <c r="I8" i="6"/>
  <c r="I22" i="5"/>
  <c r="H22" i="5"/>
  <c r="G22" i="5"/>
  <c r="I21" i="5"/>
  <c r="G11" i="5"/>
  <c r="H11" i="5"/>
  <c r="I11" i="5"/>
  <c r="I12" i="5"/>
  <c r="G13" i="5"/>
  <c r="H13" i="5"/>
  <c r="I13" i="5"/>
  <c r="G14" i="5"/>
  <c r="H14" i="5"/>
  <c r="I14" i="5"/>
  <c r="H15" i="5"/>
  <c r="G16" i="5"/>
  <c r="H16" i="5"/>
  <c r="I16" i="5"/>
  <c r="G17" i="5"/>
  <c r="H17" i="5"/>
  <c r="I17" i="5"/>
  <c r="G18" i="5"/>
  <c r="H18" i="5"/>
  <c r="I18" i="5"/>
  <c r="G19" i="5"/>
  <c r="H19" i="5"/>
  <c r="I19" i="5"/>
  <c r="H10" i="5"/>
  <c r="I10" i="5"/>
  <c r="G10" i="5"/>
  <c r="H9" i="5"/>
  <c r="I9" i="5"/>
  <c r="G9" i="5"/>
  <c r="E21" i="5"/>
  <c r="H21" i="5" s="1"/>
  <c r="C21" i="5"/>
  <c r="G21" i="5" s="1"/>
  <c r="F15" i="5"/>
  <c r="I15" i="5" s="1"/>
  <c r="E15" i="5"/>
  <c r="D15" i="5"/>
  <c r="G15" i="5" s="1"/>
  <c r="C15" i="5"/>
  <c r="E12" i="5"/>
  <c r="F12" i="5"/>
  <c r="D12" i="5"/>
  <c r="G12" i="5" s="1"/>
  <c r="C12" i="5"/>
  <c r="H12" i="5" s="1"/>
  <c r="Q21" i="4"/>
  <c r="R21" i="4"/>
  <c r="P21" i="4"/>
  <c r="P11" i="4"/>
  <c r="Q11" i="4"/>
  <c r="Q23" i="4" s="1"/>
  <c r="R11" i="4"/>
  <c r="O11" i="4"/>
  <c r="P23" i="4" l="1"/>
  <c r="R23" i="4"/>
  <c r="C15" i="6"/>
  <c r="C29" i="6"/>
  <c r="N23" i="4"/>
  <c r="M23" i="4"/>
  <c r="L23" i="4"/>
  <c r="N21" i="4"/>
  <c r="M21" i="4"/>
  <c r="L21" i="4"/>
  <c r="E10" i="3"/>
  <c r="E11" i="3"/>
  <c r="E12" i="3"/>
  <c r="E13" i="3"/>
  <c r="E14" i="3"/>
  <c r="E15" i="3"/>
  <c r="E16" i="3"/>
  <c r="E9" i="3"/>
  <c r="E19" i="3" l="1"/>
  <c r="E18" i="3"/>
  <c r="Y23" i="2"/>
  <c r="Z23" i="2"/>
  <c r="X23" i="2"/>
  <c r="Y22" i="2"/>
  <c r="Z22" i="2"/>
  <c r="X22" i="2"/>
</calcChain>
</file>

<file path=xl/connections.xml><?xml version="1.0" encoding="utf-8"?>
<connections xmlns="http://schemas.openxmlformats.org/spreadsheetml/2006/main">
  <connection id="1" keepAlive="1" name="PowerPivot Data" description="This connection is used by Excel for communication between the workbook and embedded PowerPivot data, and should not be manually edited or deleted." type="5" refreshedVersion="0" background="1">
    <dbPr connection="Provider=MSOLAP.5;Persist Security Info=True;Initial Catalog=Microsoft_SQLServer_AnalysisServices;Data Source=$Embedded$;MDX Compatibility=1;Safety Options=2;ConnectTo=11.0;MDX Missing Member Mode=Error;Optimize Response=3;Cell Error Mode=TextValue" command="Model" commandType="1"/>
    <olapPr sendLocale="1" rowDrillCount="1000"/>
    <extLst>
      <ext xmlns:x14="http://schemas.microsoft.com/office/spreadsheetml/2009/9/main" uri="{D79990A0-CA42-45e3-83F4-45C500A0EAA5}">
        <x14:connection culture="" embeddedDataId="Microsoft_SQLServer_AnalysisServices"/>
      </ext>
    </extLst>
  </connection>
</connections>
</file>

<file path=xl/sharedStrings.xml><?xml version="1.0" encoding="utf-8"?>
<sst xmlns="http://schemas.openxmlformats.org/spreadsheetml/2006/main" count="3790" uniqueCount="1039">
  <si>
    <t>Early Learning and Childcare Statistics 2015</t>
  </si>
  <si>
    <t>Number of services</t>
  </si>
  <si>
    <t>December 2013</t>
  </si>
  <si>
    <t>December 2014</t>
  </si>
  <si>
    <t>Total services</t>
  </si>
  <si>
    <t>Of which:</t>
  </si>
  <si>
    <t>Active services</t>
  </si>
  <si>
    <t>Inactive services</t>
  </si>
  <si>
    <t>Childminding</t>
  </si>
  <si>
    <t>Creche</t>
  </si>
  <si>
    <t>Nursery</t>
  </si>
  <si>
    <t xml:space="preserve">   of which: providing additional childcare eg breakfast club </t>
  </si>
  <si>
    <t xml:space="preserve">   of which: providing no additional childcare services</t>
  </si>
  <si>
    <t>Out of school care</t>
  </si>
  <si>
    <t>Playgroup</t>
  </si>
  <si>
    <t>Other services</t>
  </si>
  <si>
    <t>Total</t>
  </si>
  <si>
    <t>Total excluding Childminders</t>
  </si>
  <si>
    <t>Source:  Care Inspectorate service-lists and annual return data</t>
  </si>
  <si>
    <t>December 2015</t>
  </si>
  <si>
    <t xml:space="preserve">Net change in the number of services </t>
  </si>
  <si>
    <t>Cancellations</t>
  </si>
  <si>
    <t>Registrations</t>
  </si>
  <si>
    <t>Notes</t>
  </si>
  <si>
    <t>Please refer to the technical appendix and background and methodology sections for more detail on service information reported</t>
  </si>
  <si>
    <t>number of services  December 2015</t>
  </si>
  <si>
    <t>Total active services</t>
  </si>
  <si>
    <t>Private</t>
  </si>
  <si>
    <t>Childminding services</t>
  </si>
  <si>
    <t>Day care services</t>
  </si>
  <si>
    <t>All childcare services</t>
  </si>
  <si>
    <t>Percentages of services</t>
  </si>
  <si>
    <t>Not-for-profit</t>
  </si>
  <si>
    <t>Total (excluding Childminding)</t>
  </si>
  <si>
    <t>Percentages that are based on a value of less than 11 are shown in orange.</t>
  </si>
  <si>
    <t>Urban-rural category:</t>
  </si>
  <si>
    <t>Large urban areas</t>
  </si>
  <si>
    <t>Other urban areas</t>
  </si>
  <si>
    <t>Accessible small towns</t>
  </si>
  <si>
    <t>Remote small towns</t>
  </si>
  <si>
    <t>Accessible rural</t>
  </si>
  <si>
    <t>Remote rural</t>
  </si>
  <si>
    <t>Scotland</t>
  </si>
  <si>
    <t>SIMD category:</t>
  </si>
  <si>
    <t>1 - most deprived</t>
  </si>
  <si>
    <t>2</t>
  </si>
  <si>
    <t>3</t>
  </si>
  <si>
    <t>4</t>
  </si>
  <si>
    <t>5</t>
  </si>
  <si>
    <t>6</t>
  </si>
  <si>
    <t>7</t>
  </si>
  <si>
    <t>8</t>
  </si>
  <si>
    <t>9</t>
  </si>
  <si>
    <t>10 - least deprived</t>
  </si>
  <si>
    <t>Provider sector:</t>
  </si>
  <si>
    <t>All</t>
  </si>
  <si>
    <t>Total active early learning and childcare services</t>
  </si>
  <si>
    <t>Total active early learning and childcare services (excluding childminding)</t>
  </si>
  <si>
    <t>All active early learning and childcare services</t>
  </si>
  <si>
    <t>All active early learning and childcare services excluding childminding</t>
  </si>
  <si>
    <t xml:space="preserve">Capacity places figures relate to the maximum attendance at any one time. Therefore where a service provides for part-day or part-week attendance there may be more children attending </t>
  </si>
  <si>
    <t>the service over the course of a week than the total capacity figure. Similarly there may be more children registered for this service at a given point in time than the total capacity figure.</t>
  </si>
  <si>
    <t>The capacity figure for childminding services includes their own children where relevant.</t>
  </si>
  <si>
    <t>Total capacity places</t>
  </si>
  <si>
    <t>Average capacity places per service</t>
  </si>
  <si>
    <t>Total capacity places as an estimated percentage of the age-specific population</t>
  </si>
  <si>
    <t>Total capacity places as 
an estimated percentage of the population 
aged 0 to 15 years old</t>
  </si>
  <si>
    <t>Total excluding Childminding</t>
  </si>
  <si>
    <t xml:space="preserve">Percentage of the age-specific population has been calculated using a population denominator which sums together the population of children that fall within the age-group </t>
  </si>
  <si>
    <t xml:space="preserve">Capacity places figures relate to the maximum attendance at any one time. Therefore where a service provides for part-day or part-week attendance there may be more children </t>
  </si>
  <si>
    <t>attending the service over the course of a week than the total capacity figure. Similarly there may be more children registered for this service at a given point in time than the total capacity figure.</t>
  </si>
  <si>
    <t>All figures are rounded to the nearest 10 to express the uncertainty in these estimates.  For this reason, totals may not exactly equal the sum of their parts.</t>
  </si>
  <si>
    <t>Total number of children</t>
  </si>
  <si>
    <t>Under 1 year old</t>
  </si>
  <si>
    <t>1 year old</t>
  </si>
  <si>
    <t>2 year old</t>
  </si>
  <si>
    <t>3 year old</t>
  </si>
  <si>
    <t>4 year old</t>
  </si>
  <si>
    <t>5 year old</t>
  </si>
  <si>
    <t>6 years old</t>
  </si>
  <si>
    <t>7 to 11 years old</t>
  </si>
  <si>
    <t>number of children</t>
  </si>
  <si>
    <t>Percentages that are based on a value of less than 11 are shown in orange</t>
  </si>
  <si>
    <t>12 years old and over</t>
  </si>
  <si>
    <t>Children registered with a service as at 31 December 2015</t>
  </si>
  <si>
    <t xml:space="preserve">Number of children registered </t>
  </si>
  <si>
    <t>%</t>
  </si>
  <si>
    <t xml:space="preserve">Source:  Care Inspectorate service-lists and annual return data.  </t>
  </si>
  <si>
    <t>All early learning and childcare services</t>
  </si>
  <si>
    <t>Number of childminders</t>
  </si>
  <si>
    <t>Number of active childminding services</t>
  </si>
  <si>
    <t>Children aged 1</t>
  </si>
  <si>
    <t>Children aged 2</t>
  </si>
  <si>
    <t>Children aged 3</t>
  </si>
  <si>
    <t>Children aged 4</t>
  </si>
  <si>
    <t>Children aged 5</t>
  </si>
  <si>
    <t>Children aged 6</t>
  </si>
  <si>
    <t>Children aged 7 to 11</t>
  </si>
  <si>
    <t>All age groups</t>
  </si>
  <si>
    <t>Number of day care services</t>
  </si>
  <si>
    <t>Number of active early learning and childcare services</t>
  </si>
  <si>
    <t>Languages service delivered in</t>
  </si>
  <si>
    <t>Service philosophies used</t>
  </si>
  <si>
    <t>English</t>
  </si>
  <si>
    <t>Gaelic</t>
  </si>
  <si>
    <t>British sign language</t>
  </si>
  <si>
    <t>Other language</t>
  </si>
  <si>
    <t>Suzuki / Montessori</t>
  </si>
  <si>
    <t>Steiner</t>
  </si>
  <si>
    <t>Total (excluding childminding)</t>
  </si>
  <si>
    <t>Numbers of services</t>
  </si>
  <si>
    <t>Estimated school-term availability</t>
  </si>
  <si>
    <t>Estimated school-holiday availability</t>
  </si>
  <si>
    <t>Breakfast or before-school</t>
  </si>
  <si>
    <t>During school hours</t>
  </si>
  <si>
    <t>Late evenings</t>
  </si>
  <si>
    <t>After school hours</t>
  </si>
  <si>
    <t>Overnight stays</t>
  </si>
  <si>
    <t>Weekends</t>
  </si>
  <si>
    <t>Before 8am</t>
  </si>
  <si>
    <t>During working hours</t>
  </si>
  <si>
    <t>Active childminders</t>
  </si>
  <si>
    <t>Number</t>
  </si>
  <si>
    <t>Total active Childminders</t>
  </si>
  <si>
    <t>Gender</t>
  </si>
  <si>
    <t>Male</t>
  </si>
  <si>
    <t>Female</t>
  </si>
  <si>
    <t>Age (years)</t>
  </si>
  <si>
    <t>Under 25</t>
  </si>
  <si>
    <t>25 to 35</t>
  </si>
  <si>
    <t>36 to 45</t>
  </si>
  <si>
    <t>46 to 55</t>
  </si>
  <si>
    <t>Over 55</t>
  </si>
  <si>
    <t>Unknown</t>
  </si>
  <si>
    <t>Average (mean) age</t>
  </si>
  <si>
    <t>Ethnicity</t>
  </si>
  <si>
    <t>White</t>
  </si>
  <si>
    <t>Mixed or Multiple Ethnic Groups</t>
  </si>
  <si>
    <t>Asian, Asian Scottish or Asian British</t>
  </si>
  <si>
    <t>African, Caribbean or Black</t>
  </si>
  <si>
    <t>Other Ethnic Group</t>
  </si>
  <si>
    <t>Not Known / Disclosed</t>
  </si>
  <si>
    <t>Typical Number of Hours Worked per Week</t>
  </si>
  <si>
    <t>Less than 10</t>
  </si>
  <si>
    <t>10 to 19</t>
  </si>
  <si>
    <t>20 to 29</t>
  </si>
  <si>
    <t>30 to 39</t>
  </si>
  <si>
    <t>40 to 49</t>
  </si>
  <si>
    <t>50 or More</t>
  </si>
  <si>
    <t>Not Known</t>
  </si>
  <si>
    <t>Number of Weeks Worked in the Past Year</t>
  </si>
  <si>
    <t>0 to 20</t>
  </si>
  <si>
    <t>21 to 40</t>
  </si>
  <si>
    <t>More than 40</t>
  </si>
  <si>
    <t>Number of Assistants</t>
  </si>
  <si>
    <t>None</t>
  </si>
  <si>
    <t>One</t>
  </si>
  <si>
    <t>Two or more</t>
  </si>
  <si>
    <t>Notes:</t>
  </si>
  <si>
    <t>This measure should not be compared year on year, because churn in the sector and varying recording practices may cause fluctuations that are not representative of the population.</t>
  </si>
  <si>
    <t>Percentage</t>
  </si>
  <si>
    <t>Care Service</t>
  </si>
  <si>
    <t>Child Minding</t>
  </si>
  <si>
    <t>Day Care of Children</t>
  </si>
  <si>
    <t>Daycare of Children services</t>
  </si>
  <si>
    <t>unsatisfactory</t>
  </si>
  <si>
    <t>weak</t>
  </si>
  <si>
    <t>adequate</t>
  </si>
  <si>
    <t>good</t>
  </si>
  <si>
    <t>very good</t>
  </si>
  <si>
    <t>excellent</t>
  </si>
  <si>
    <t>Quality of care and support</t>
  </si>
  <si>
    <t>Quality of environment</t>
  </si>
  <si>
    <t>Quality of staffing</t>
  </si>
  <si>
    <t>Quality of management and leadership</t>
  </si>
  <si>
    <t>Early learning and childcare service</t>
  </si>
  <si>
    <r>
      <t>Complaints</t>
    </r>
    <r>
      <rPr>
        <vertAlign val="superscript"/>
        <sz val="11"/>
        <color indexed="8"/>
        <rFont val="Calibri"/>
        <family val="2"/>
      </rPr>
      <t>1</t>
    </r>
    <r>
      <rPr>
        <sz val="11"/>
        <color theme="1"/>
        <rFont val="Calibri"/>
        <family val="2"/>
        <scheme val="minor"/>
      </rPr>
      <t xml:space="preserve"> completed</t>
    </r>
  </si>
  <si>
    <t>Upheld as % of all complaints</t>
  </si>
  <si>
    <r>
      <rPr>
        <vertAlign val="superscript"/>
        <sz val="11"/>
        <color indexed="8"/>
        <rFont val="Calibri"/>
        <family val="2"/>
      </rPr>
      <t>1</t>
    </r>
    <r>
      <rPr>
        <sz val="11"/>
        <color theme="1"/>
        <rFont val="Calibri"/>
        <family val="2"/>
        <scheme val="minor"/>
      </rPr>
      <t>Count of individual complaints</t>
    </r>
  </si>
  <si>
    <t>Total active childcare services</t>
  </si>
  <si>
    <t>Total active  childcare services excluding childminding</t>
  </si>
  <si>
    <t>Number of active childcare services</t>
  </si>
  <si>
    <t>December 2012</t>
  </si>
  <si>
    <t>number of services  December 2014</t>
  </si>
  <si>
    <t>Outside Scotland</t>
  </si>
  <si>
    <t>Nursery (all)</t>
  </si>
  <si>
    <t xml:space="preserve">Nursery: providing additional childcare eg breakfast club </t>
  </si>
  <si>
    <t>Nursery: providing no additional childcare services</t>
  </si>
  <si>
    <t>Out of school care (all)</t>
  </si>
  <si>
    <t xml:space="preserve">OOSC: providing additional childcare eg breakfast club </t>
  </si>
  <si>
    <t>OOSC: providing no additional childcare services</t>
  </si>
  <si>
    <t>n/a</t>
  </si>
  <si>
    <t>Source:  Care Inspectorate service-lists and annual return data.  National Records of Scotland 2014 mid-year population estimates</t>
  </si>
  <si>
    <t>One service is located outside Scotland, therefore the rate of services by 10,000 child population can't be displayed for this service</t>
  </si>
  <si>
    <t>Total excluding Childminding and Creche</t>
  </si>
  <si>
    <t>Out of School Care (all)</t>
  </si>
  <si>
    <t>All  childcare services (excluding childminding and creche)</t>
  </si>
  <si>
    <t xml:space="preserve">This information has not been collected for childminders. </t>
  </si>
  <si>
    <t>number of children registered (unweighted)</t>
  </si>
  <si>
    <t>&lt;5</t>
  </si>
  <si>
    <t>This is the first time this information has been collected and the data quality has not been fully established. Therefore the above figures are only based on active services which have submitted the Care Inspectorate Annual Return. The data has not been weighted to account for non-submitters</t>
  </si>
  <si>
    <t>Total number of children registered 0-6 (unweighted)</t>
  </si>
  <si>
    <t>Total number of children ELC funded</t>
  </si>
  <si>
    <t xml:space="preserve"> </t>
  </si>
  <si>
    <t>Children aged under 3 months</t>
  </si>
  <si>
    <t>Children aged 3 to 6 months</t>
  </si>
  <si>
    <t>Children aged 6 to 12 months</t>
  </si>
  <si>
    <t>Children aged 12 and over</t>
  </si>
  <si>
    <t xml:space="preserve">Number of services providing for each age group are weighted to account for non-responders. </t>
  </si>
  <si>
    <t xml:space="preserve">The age categories changed between the 2014 and 2015 annual return. The 2014 annual return asked for children under the age of 1 while the 2015 annual return splits this into the above categories. </t>
  </si>
  <si>
    <t xml:space="preserve">Therefore the number of services which can cater for children of all ages cannot be compared from 2014 to 2015. </t>
  </si>
  <si>
    <t>Forest</t>
  </si>
  <si>
    <t>Languages service delivered in (estimate)</t>
  </si>
  <si>
    <t>Service philosophies used (estimate)</t>
  </si>
  <si>
    <t>Other languages' includes a variety of foreign languages such as Polish, Spanish, Punjab and Urdu as well as communication languages such as makaton and sign-along.</t>
  </si>
  <si>
    <t xml:space="preserve">The terminology for option 'breakfast or before school' was changed in the Annual Return. This explains the drop in numbers of services providing a service in the morning before school. </t>
  </si>
  <si>
    <t>Whole-day only</t>
  </si>
  <si>
    <t>Whole-day or part-day</t>
  </si>
  <si>
    <t>Part-day only</t>
  </si>
  <si>
    <t xml:space="preserve">Drop-in  </t>
  </si>
  <si>
    <t>Planned</t>
  </si>
  <si>
    <t>Out of school club</t>
  </si>
  <si>
    <t>unknown/ not specified</t>
  </si>
  <si>
    <t>Estimated Sessions available:</t>
  </si>
  <si>
    <t>Drop-in or planned (estimated):</t>
  </si>
  <si>
    <t>Meals provided:</t>
  </si>
  <si>
    <t>Snacks provided:</t>
  </si>
  <si>
    <t>By the service only</t>
  </si>
  <si>
    <t>By parents only</t>
  </si>
  <si>
    <t>By both the service and parents</t>
  </si>
  <si>
    <t>None/Not Specified</t>
  </si>
  <si>
    <t>Note that the provision of meals is to some extent likely to depend on whether the childcare service provides full-day or part-day sessions.</t>
  </si>
  <si>
    <t>Other or unknown</t>
  </si>
  <si>
    <t>Length of time since registration</t>
  </si>
  <si>
    <t>Less than one year (reg in 2015)</t>
  </si>
  <si>
    <t>1 or 2 years (reg in 2014 or 2013)</t>
  </si>
  <si>
    <t>3 or 4 years (reg in 2012 or 2011)</t>
  </si>
  <si>
    <t>5 and more years (reg in 2010 and earlier)</t>
  </si>
  <si>
    <t>Daycare of children services by main type</t>
  </si>
  <si>
    <t>Daycare of children services by sector</t>
  </si>
  <si>
    <t>All grades unsatisfactory/weak</t>
  </si>
  <si>
    <t>All grades excellent/very good</t>
  </si>
  <si>
    <t>Mix of grades</t>
  </si>
  <si>
    <t>Nurseries and out of school care by sector</t>
  </si>
  <si>
    <t>Total (all daycare of children services)</t>
  </si>
  <si>
    <t>Sector</t>
  </si>
  <si>
    <t xml:space="preserve">   of which: Private</t>
  </si>
  <si>
    <t>Min grade unsatisfactory</t>
  </si>
  <si>
    <t>Min grade weak</t>
  </si>
  <si>
    <t>Min grade adequate</t>
  </si>
  <si>
    <t>Min grade good</t>
  </si>
  <si>
    <t>Min grade very good</t>
  </si>
  <si>
    <t>Min grade excellent</t>
  </si>
  <si>
    <t>Quality of staffing*</t>
  </si>
  <si>
    <t>7 - 11 years old</t>
  </si>
  <si>
    <t>12 years and older</t>
  </si>
  <si>
    <t>Total number of children registered 4 - 12 and over (unweighted)</t>
  </si>
  <si>
    <t>Total number of children registered for OOSC</t>
  </si>
  <si>
    <t xml:space="preserve">number of children OOSC </t>
  </si>
  <si>
    <t>Percentage of total number of children registered 0-6 (unweighted)</t>
  </si>
  <si>
    <t>Percentage of total number of children registered 4 - 12 and over (unweighted)</t>
  </si>
  <si>
    <t>Number of services with complaints upheld</t>
  </si>
  <si>
    <t>Number of complaints upheld  per 1,000 services</t>
  </si>
  <si>
    <t>Number of complaints upheld per 1,000 places</t>
  </si>
  <si>
    <t>Number 
upheld</t>
  </si>
  <si>
    <t>December 2008</t>
  </si>
  <si>
    <t>December 2009</t>
  </si>
  <si>
    <t>December 2010</t>
  </si>
  <si>
    <t>December 2011</t>
  </si>
  <si>
    <t>Total including Childminding, excluding creche</t>
  </si>
  <si>
    <t>All  childcare services (incl. childminding, excl. creche)</t>
  </si>
  <si>
    <t>Total (incl. childminding, excl. creche)</t>
  </si>
  <si>
    <t>Total (excl. childminding, excl. creche)</t>
  </si>
  <si>
    <t>Nursery (all) Total</t>
  </si>
  <si>
    <t>Out of School Club (all)</t>
  </si>
  <si>
    <t>Out of School Club (all) Total</t>
  </si>
  <si>
    <t>Playgroup Total</t>
  </si>
  <si>
    <t>Day care of children type</t>
  </si>
  <si>
    <t>Number of complaints upheld</t>
  </si>
  <si>
    <t>4 years old</t>
  </si>
  <si>
    <t>5 years old</t>
  </si>
  <si>
    <t>b. Private</t>
  </si>
  <si>
    <t>All daycare of children services</t>
  </si>
  <si>
    <t>All nursery services</t>
  </si>
  <si>
    <t>Childminders by geography</t>
  </si>
  <si>
    <t>Daycare of children by geography</t>
  </si>
  <si>
    <t>-</t>
  </si>
  <si>
    <t xml:space="preserve">Source:  Care Inspectorate service-lists and annual return data. </t>
  </si>
  <si>
    <t xml:space="preserve">It is not appropriate to disaggregate crèche registration figures. For most service types registration figures are based on where the service is provided but in the case of crèche services many are mobile therefore the registration figure is linked to a base/office rather than the place where the service is provided. </t>
  </si>
  <si>
    <t>It is assumed that children are counted once for each service they re registered with.</t>
  </si>
  <si>
    <t>It is assumed that children are counted once for each service they are registered with.</t>
  </si>
  <si>
    <t>Breakfast Club</t>
  </si>
  <si>
    <t>Number of services by main type of daycare</t>
  </si>
  <si>
    <t>Number of services that provided one or more additional types of daycare</t>
  </si>
  <si>
    <t>% of services that provided one or more additional types of daycare</t>
  </si>
  <si>
    <t>Number of services that provided this as an additional type of daycare</t>
  </si>
  <si>
    <t>*</t>
  </si>
  <si>
    <t>N/A</t>
  </si>
  <si>
    <t>Additional type of service</t>
  </si>
  <si>
    <t>Breakfast club</t>
  </si>
  <si>
    <t>Crèche</t>
  </si>
  <si>
    <t>Nursery - not-for-profit</t>
  </si>
  <si>
    <t>Total Nursery</t>
  </si>
  <si>
    <t>Number of active nurseries</t>
  </si>
  <si>
    <t>Number of nurseries</t>
  </si>
  <si>
    <t>Total Nurseries</t>
  </si>
  <si>
    <t>Nurseries</t>
  </si>
  <si>
    <t>Number of active nursery services</t>
  </si>
  <si>
    <t>Percentage of services</t>
  </si>
  <si>
    <t>Local authority:</t>
  </si>
  <si>
    <t>% of nurseries run privately</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</si>
  <si>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</si>
  <si>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</si>
  <si>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</si>
  <si>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</si>
  <si>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</si>
  <si>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</si>
  <si>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</si>
  <si>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</si>
  <si>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</si>
  <si>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</si>
  <si>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</si>
  <si>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</si>
  <si>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</si>
  <si>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</si>
  <si>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</si>
  <si>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</si>
  <si>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</si>
  <si>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</si>
  <si>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</si>
  <si>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</si>
  <si>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</si>
  <si>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</si>
  <si>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</si>
  <si>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</si>
  <si>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</si>
  <si>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</si>
  <si>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</si>
  <si>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</si>
  <si>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</si>
  <si>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</si>
  <si>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</si>
  <si>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Total active early learning and childcare services excluding childminding</t>
  </si>
  <si>
    <t>of which:
 Nursery providing additional childcare</t>
  </si>
  <si>
    <t>of which:
 Nursery providing no additional childcare</t>
  </si>
  <si>
    <t>of which: 
out of school club providing additional childcare</t>
  </si>
  <si>
    <t>of which:
 out of school club providing no additional childcare</t>
  </si>
  <si>
    <t>Local authority</t>
  </si>
  <si>
    <t>Other services' includes services that cannot easily be assigned to one of the categories.</t>
  </si>
  <si>
    <t>Early learning and childcare services per 10,000 head of population aged 0 to 15 years olds</t>
  </si>
  <si>
    <t>Other Services</t>
  </si>
  <si>
    <t>Figures that are based on a value of less than 11 are shown in orange</t>
  </si>
  <si>
    <t>All early learning and childcare services excluding childminding</t>
  </si>
  <si>
    <t>It is assumed that children are counted once for each service they attend.</t>
  </si>
  <si>
    <t>All figures are rounded to the nearest 10 to express the uncertainty inherent in these estimates.  For this reason, totals may not exactly equal the sum of their parts.</t>
  </si>
  <si>
    <t>of which: 
out of school care providing additional childcare</t>
  </si>
  <si>
    <t>of which:
 out of school care providing no additional childcare</t>
  </si>
  <si>
    <t>Total number of active early learning and childcare services</t>
  </si>
  <si>
    <t>Total number of active early learning and childcare services excluding childminding</t>
  </si>
  <si>
    <t>Postcode area:</t>
  </si>
  <si>
    <t>AB10</t>
  </si>
  <si>
    <t>AB11</t>
  </si>
  <si>
    <t>AB12</t>
  </si>
  <si>
    <t>AB13</t>
  </si>
  <si>
    <t>AB14</t>
  </si>
  <si>
    <t>AB15</t>
  </si>
  <si>
    <t>AB16</t>
  </si>
  <si>
    <t>AB21</t>
  </si>
  <si>
    <t>AB22</t>
  </si>
  <si>
    <t>AB23</t>
  </si>
  <si>
    <t>AB24</t>
  </si>
  <si>
    <t>AB25</t>
  </si>
  <si>
    <t>AB30</t>
  </si>
  <si>
    <t>AB31</t>
  </si>
  <si>
    <t>AB32</t>
  </si>
  <si>
    <t>AB33</t>
  </si>
  <si>
    <t>AB34</t>
  </si>
  <si>
    <t>AB35</t>
  </si>
  <si>
    <t>AB37</t>
  </si>
  <si>
    <t>AB38</t>
  </si>
  <si>
    <t>AB39</t>
  </si>
  <si>
    <t>AB41</t>
  </si>
  <si>
    <t>AB42</t>
  </si>
  <si>
    <t>AB43</t>
  </si>
  <si>
    <t>AB44</t>
  </si>
  <si>
    <t>AB45</t>
  </si>
  <si>
    <t>AB51</t>
  </si>
  <si>
    <t>AB52</t>
  </si>
  <si>
    <t>AB53</t>
  </si>
  <si>
    <t>AB54</t>
  </si>
  <si>
    <t>AB55</t>
  </si>
  <si>
    <t>AB56</t>
  </si>
  <si>
    <t>DD1</t>
  </si>
  <si>
    <t>DD10</t>
  </si>
  <si>
    <t>DD11</t>
  </si>
  <si>
    <t>DD2</t>
  </si>
  <si>
    <t>DD3</t>
  </si>
  <si>
    <t>DD4</t>
  </si>
  <si>
    <t>DD5</t>
  </si>
  <si>
    <t>DD6</t>
  </si>
  <si>
    <t>DD7</t>
  </si>
  <si>
    <t>DD8</t>
  </si>
  <si>
    <t>DD9</t>
  </si>
  <si>
    <t>DG1</t>
  </si>
  <si>
    <t>DG10</t>
  </si>
  <si>
    <t>DG11</t>
  </si>
  <si>
    <t>DG12</t>
  </si>
  <si>
    <t>DG13</t>
  </si>
  <si>
    <t>DG14</t>
  </si>
  <si>
    <t>DG16</t>
  </si>
  <si>
    <t>DG2</t>
  </si>
  <si>
    <t>DG3</t>
  </si>
  <si>
    <t>DG4</t>
  </si>
  <si>
    <t>DG5</t>
  </si>
  <si>
    <t>DG6</t>
  </si>
  <si>
    <t>DG7</t>
  </si>
  <si>
    <t>DG8</t>
  </si>
  <si>
    <t>DG9</t>
  </si>
  <si>
    <t>EH1</t>
  </si>
  <si>
    <t>EH10</t>
  </si>
  <si>
    <t>EH11</t>
  </si>
  <si>
    <t>EH12</t>
  </si>
  <si>
    <t>EH13</t>
  </si>
  <si>
    <t>EH14</t>
  </si>
  <si>
    <t>EH15</t>
  </si>
  <si>
    <t>EH16</t>
  </si>
  <si>
    <t>EH17</t>
  </si>
  <si>
    <t>EH18</t>
  </si>
  <si>
    <t>EH19</t>
  </si>
  <si>
    <t>EH2</t>
  </si>
  <si>
    <t>EH20</t>
  </si>
  <si>
    <t>EH21</t>
  </si>
  <si>
    <t>EH22</t>
  </si>
  <si>
    <t>EH23</t>
  </si>
  <si>
    <t>EH24</t>
  </si>
  <si>
    <t>EH25</t>
  </si>
  <si>
    <t>EH26</t>
  </si>
  <si>
    <t>EH27</t>
  </si>
  <si>
    <t>EH28</t>
  </si>
  <si>
    <t>EH29</t>
  </si>
  <si>
    <t>EH3</t>
  </si>
  <si>
    <t>EH30</t>
  </si>
  <si>
    <t>EH31</t>
  </si>
  <si>
    <t>EH32</t>
  </si>
  <si>
    <t>EH33</t>
  </si>
  <si>
    <t>EH34</t>
  </si>
  <si>
    <t>EH35</t>
  </si>
  <si>
    <t>EH36</t>
  </si>
  <si>
    <t>EH37</t>
  </si>
  <si>
    <t>EH38</t>
  </si>
  <si>
    <t>EH39</t>
  </si>
  <si>
    <t>EH4</t>
  </si>
  <si>
    <t>EH40</t>
  </si>
  <si>
    <t>EH41</t>
  </si>
  <si>
    <t>EH42</t>
  </si>
  <si>
    <t>EH43</t>
  </si>
  <si>
    <t>EH44</t>
  </si>
  <si>
    <t>EH45</t>
  </si>
  <si>
    <t>EH46</t>
  </si>
  <si>
    <t>EH47</t>
  </si>
  <si>
    <t>EH48</t>
  </si>
  <si>
    <t>EH49</t>
  </si>
  <si>
    <t>EH5</t>
  </si>
  <si>
    <t>EH51</t>
  </si>
  <si>
    <t>EH52</t>
  </si>
  <si>
    <t>EH53</t>
  </si>
  <si>
    <t>EH54</t>
  </si>
  <si>
    <t>EH55</t>
  </si>
  <si>
    <t>EH6</t>
  </si>
  <si>
    <t>EH7</t>
  </si>
  <si>
    <t>EH8</t>
  </si>
  <si>
    <t>EH9</t>
  </si>
  <si>
    <t>FK1</t>
  </si>
  <si>
    <t>FK10</t>
  </si>
  <si>
    <t>FK11</t>
  </si>
  <si>
    <t>FK12</t>
  </si>
  <si>
    <t>FK13</t>
  </si>
  <si>
    <t>FK14</t>
  </si>
  <si>
    <t>FK15</t>
  </si>
  <si>
    <t>FK16</t>
  </si>
  <si>
    <t>FK17</t>
  </si>
  <si>
    <t>FK18</t>
  </si>
  <si>
    <t>FK2</t>
  </si>
  <si>
    <t>FK20</t>
  </si>
  <si>
    <t>FK21</t>
  </si>
  <si>
    <t>FK3</t>
  </si>
  <si>
    <t>FK4</t>
  </si>
  <si>
    <t>FK5</t>
  </si>
  <si>
    <t>FK6</t>
  </si>
  <si>
    <t>FK7</t>
  </si>
  <si>
    <t>FK8</t>
  </si>
  <si>
    <t>FK9</t>
  </si>
  <si>
    <t>G1</t>
  </si>
  <si>
    <t>G11</t>
  </si>
  <si>
    <t>G12</t>
  </si>
  <si>
    <t>G13</t>
  </si>
  <si>
    <t>G14</t>
  </si>
  <si>
    <t>G15</t>
  </si>
  <si>
    <t>G2</t>
  </si>
  <si>
    <t>G20</t>
  </si>
  <si>
    <t>G21</t>
  </si>
  <si>
    <t>G22</t>
  </si>
  <si>
    <t>G23</t>
  </si>
  <si>
    <t>G3</t>
  </si>
  <si>
    <t>G31</t>
  </si>
  <si>
    <t>G32</t>
  </si>
  <si>
    <t>G33</t>
  </si>
  <si>
    <t>G34</t>
  </si>
  <si>
    <t>G4</t>
  </si>
  <si>
    <t>G40</t>
  </si>
  <si>
    <t>G41</t>
  </si>
  <si>
    <t>G42</t>
  </si>
  <si>
    <t>G43</t>
  </si>
  <si>
    <t>G44</t>
  </si>
  <si>
    <t>G45</t>
  </si>
  <si>
    <t>G46</t>
  </si>
  <si>
    <t>G5</t>
  </si>
  <si>
    <t>G51</t>
  </si>
  <si>
    <t>G52</t>
  </si>
  <si>
    <t>G53</t>
  </si>
  <si>
    <t>G60</t>
  </si>
  <si>
    <t>G61</t>
  </si>
  <si>
    <t>G62</t>
  </si>
  <si>
    <t>G63</t>
  </si>
  <si>
    <t>G64</t>
  </si>
  <si>
    <t>G65</t>
  </si>
  <si>
    <t>G66</t>
  </si>
  <si>
    <t>G67</t>
  </si>
  <si>
    <t>G68</t>
  </si>
  <si>
    <t>G69</t>
  </si>
  <si>
    <t>G71</t>
  </si>
  <si>
    <t>G72</t>
  </si>
  <si>
    <t>G73</t>
  </si>
  <si>
    <t>G74</t>
  </si>
  <si>
    <t>G75</t>
  </si>
  <si>
    <t>G76</t>
  </si>
  <si>
    <t>G77</t>
  </si>
  <si>
    <t>G78</t>
  </si>
  <si>
    <t>G81</t>
  </si>
  <si>
    <t>G82</t>
  </si>
  <si>
    <t>G83</t>
  </si>
  <si>
    <t>G84</t>
  </si>
  <si>
    <t>HS1</t>
  </si>
  <si>
    <t>HS2</t>
  </si>
  <si>
    <t>HS3</t>
  </si>
  <si>
    <t>HS5</t>
  </si>
  <si>
    <t>HS6</t>
  </si>
  <si>
    <t>HS7</t>
  </si>
  <si>
    <t>HS8</t>
  </si>
  <si>
    <t>HS9</t>
  </si>
  <si>
    <t>IV1</t>
  </si>
  <si>
    <t>IV10</t>
  </si>
  <si>
    <t>IV11</t>
  </si>
  <si>
    <t>IV12</t>
  </si>
  <si>
    <t>IV13</t>
  </si>
  <si>
    <t>IV14</t>
  </si>
  <si>
    <t>IV15</t>
  </si>
  <si>
    <t>IV16</t>
  </si>
  <si>
    <t>IV17</t>
  </si>
  <si>
    <t>IV18</t>
  </si>
  <si>
    <t>IV19</t>
  </si>
  <si>
    <t>IV2</t>
  </si>
  <si>
    <t>IV20</t>
  </si>
  <si>
    <t>IV21</t>
  </si>
  <si>
    <t>IV22</t>
  </si>
  <si>
    <t>IV23</t>
  </si>
  <si>
    <t>IV24</t>
  </si>
  <si>
    <t>IV25</t>
  </si>
  <si>
    <t>IV26</t>
  </si>
  <si>
    <t>IV27</t>
  </si>
  <si>
    <t>IV28</t>
  </si>
  <si>
    <t>IV3</t>
  </si>
  <si>
    <t>IV30</t>
  </si>
  <si>
    <t>IV31</t>
  </si>
  <si>
    <t>IV32</t>
  </si>
  <si>
    <t>IV36</t>
  </si>
  <si>
    <t>IV4</t>
  </si>
  <si>
    <t>IV40</t>
  </si>
  <si>
    <t>IV41</t>
  </si>
  <si>
    <t>IV42</t>
  </si>
  <si>
    <t>IV44</t>
  </si>
  <si>
    <t>IV47</t>
  </si>
  <si>
    <t>IV49</t>
  </si>
  <si>
    <t>IV5</t>
  </si>
  <si>
    <t>IV51</t>
  </si>
  <si>
    <t>IV52</t>
  </si>
  <si>
    <t>IV54</t>
  </si>
  <si>
    <t>IV55</t>
  </si>
  <si>
    <t>IV6</t>
  </si>
  <si>
    <t>IV63</t>
  </si>
  <si>
    <t>IV7</t>
  </si>
  <si>
    <t>IV8</t>
  </si>
  <si>
    <t>IV9</t>
  </si>
  <si>
    <t>KA1</t>
  </si>
  <si>
    <t>KA10</t>
  </si>
  <si>
    <t>KA11</t>
  </si>
  <si>
    <t>KA12</t>
  </si>
  <si>
    <t>KA13</t>
  </si>
  <si>
    <t>KA14</t>
  </si>
  <si>
    <t>KA15</t>
  </si>
  <si>
    <t>KA16</t>
  </si>
  <si>
    <t>KA17</t>
  </si>
  <si>
    <t>KA18</t>
  </si>
  <si>
    <t>KA19</t>
  </si>
  <si>
    <t>KA2</t>
  </si>
  <si>
    <t>KA20</t>
  </si>
  <si>
    <t>KA21</t>
  </si>
  <si>
    <t>KA22</t>
  </si>
  <si>
    <t>KA23</t>
  </si>
  <si>
    <t>KA24</t>
  </si>
  <si>
    <t>KA25</t>
  </si>
  <si>
    <t>KA26</t>
  </si>
  <si>
    <t>KA27</t>
  </si>
  <si>
    <t>KA28</t>
  </si>
  <si>
    <t>KA29</t>
  </si>
  <si>
    <t>KA3</t>
  </si>
  <si>
    <t>KA30</t>
  </si>
  <si>
    <t>KA4</t>
  </si>
  <si>
    <t>KA5</t>
  </si>
  <si>
    <t>KA6</t>
  </si>
  <si>
    <t>KA7</t>
  </si>
  <si>
    <t>KA8</t>
  </si>
  <si>
    <t>KA9</t>
  </si>
  <si>
    <t>KW1</t>
  </si>
  <si>
    <t>KW10</t>
  </si>
  <si>
    <t>KW12</t>
  </si>
  <si>
    <t>KW14</t>
  </si>
  <si>
    <t>KW15</t>
  </si>
  <si>
    <t>KW16</t>
  </si>
  <si>
    <t>KW17</t>
  </si>
  <si>
    <t>KW3</t>
  </si>
  <si>
    <t>KW6</t>
  </si>
  <si>
    <t>KW8</t>
  </si>
  <si>
    <t>KW9</t>
  </si>
  <si>
    <t>KY1</t>
  </si>
  <si>
    <t>KY10</t>
  </si>
  <si>
    <t>KY11</t>
  </si>
  <si>
    <t>KY12</t>
  </si>
  <si>
    <t>KY13</t>
  </si>
  <si>
    <t>KY14</t>
  </si>
  <si>
    <t>KY15</t>
  </si>
  <si>
    <t>KY16</t>
  </si>
  <si>
    <t>KY2</t>
  </si>
  <si>
    <t>KY3</t>
  </si>
  <si>
    <t>KY4</t>
  </si>
  <si>
    <t>KY5</t>
  </si>
  <si>
    <t>KY6</t>
  </si>
  <si>
    <t>KY7</t>
  </si>
  <si>
    <t>KY8</t>
  </si>
  <si>
    <t>KY9</t>
  </si>
  <si>
    <t>ML1</t>
  </si>
  <si>
    <t>ML10</t>
  </si>
  <si>
    <t>ML11</t>
  </si>
  <si>
    <t>ML12</t>
  </si>
  <si>
    <t>ML2</t>
  </si>
  <si>
    <t>ML3</t>
  </si>
  <si>
    <t>ML4</t>
  </si>
  <si>
    <t>ML5</t>
  </si>
  <si>
    <t>ML6</t>
  </si>
  <si>
    <t>ML7</t>
  </si>
  <si>
    <t>ML8</t>
  </si>
  <si>
    <t>ML9</t>
  </si>
  <si>
    <t>PA1</t>
  </si>
  <si>
    <t>PA10</t>
  </si>
  <si>
    <t>PA11</t>
  </si>
  <si>
    <t>PA12</t>
  </si>
  <si>
    <t>PA13</t>
  </si>
  <si>
    <t>PA14</t>
  </si>
  <si>
    <t>PA15</t>
  </si>
  <si>
    <t>PA16</t>
  </si>
  <si>
    <t>PA17</t>
  </si>
  <si>
    <t>PA18</t>
  </si>
  <si>
    <t>PA19</t>
  </si>
  <si>
    <t>PA2</t>
  </si>
  <si>
    <t>PA20</t>
  </si>
  <si>
    <t>PA21</t>
  </si>
  <si>
    <t>PA22</t>
  </si>
  <si>
    <t>PA23</t>
  </si>
  <si>
    <t>PA24</t>
  </si>
  <si>
    <t>PA26</t>
  </si>
  <si>
    <t>PA27</t>
  </si>
  <si>
    <t>PA28</t>
  </si>
  <si>
    <t>PA29</t>
  </si>
  <si>
    <t>PA3</t>
  </si>
  <si>
    <t>PA30</t>
  </si>
  <si>
    <t>PA31</t>
  </si>
  <si>
    <t>PA32</t>
  </si>
  <si>
    <t>PA33</t>
  </si>
  <si>
    <t>PA34</t>
  </si>
  <si>
    <t>PA35</t>
  </si>
  <si>
    <t>PA37</t>
  </si>
  <si>
    <t>PA38</t>
  </si>
  <si>
    <t>PA4</t>
  </si>
  <si>
    <t>PA41</t>
  </si>
  <si>
    <t>PA42</t>
  </si>
  <si>
    <t>PA43</t>
  </si>
  <si>
    <t>PA46</t>
  </si>
  <si>
    <t>PA48</t>
  </si>
  <si>
    <t>PA5</t>
  </si>
  <si>
    <t>PA6</t>
  </si>
  <si>
    <t>PA60</t>
  </si>
  <si>
    <t>PA67</t>
  </si>
  <si>
    <t>PA7</t>
  </si>
  <si>
    <t>PA72</t>
  </si>
  <si>
    <t>PA75</t>
  </si>
  <si>
    <t>PA76</t>
  </si>
  <si>
    <t>PA77</t>
  </si>
  <si>
    <t>PA78</t>
  </si>
  <si>
    <t>PA8</t>
  </si>
  <si>
    <t>PA80</t>
  </si>
  <si>
    <t>PA9</t>
  </si>
  <si>
    <t>PH1</t>
  </si>
  <si>
    <t>PH10</t>
  </si>
  <si>
    <t>PH11</t>
  </si>
  <si>
    <t>PH12</t>
  </si>
  <si>
    <t>PH13</t>
  </si>
  <si>
    <t>PH14</t>
  </si>
  <si>
    <t>PH15</t>
  </si>
  <si>
    <t>PH16</t>
  </si>
  <si>
    <t>PH18</t>
  </si>
  <si>
    <t>PH2</t>
  </si>
  <si>
    <t>PH20</t>
  </si>
  <si>
    <t>PH21</t>
  </si>
  <si>
    <t>PH22</t>
  </si>
  <si>
    <t>PH23</t>
  </si>
  <si>
    <t>PH24</t>
  </si>
  <si>
    <t>PH25</t>
  </si>
  <si>
    <t>PH26</t>
  </si>
  <si>
    <t>PH3</t>
  </si>
  <si>
    <t>PH31</t>
  </si>
  <si>
    <t>PH32</t>
  </si>
  <si>
    <t>PH33</t>
  </si>
  <si>
    <t>PH34</t>
  </si>
  <si>
    <t>PH35</t>
  </si>
  <si>
    <t>PH36</t>
  </si>
  <si>
    <t>PH39</t>
  </si>
  <si>
    <t>PH4</t>
  </si>
  <si>
    <t>PH41</t>
  </si>
  <si>
    <t>PH42</t>
  </si>
  <si>
    <t>PH43</t>
  </si>
  <si>
    <t>PH49</t>
  </si>
  <si>
    <t>PH5</t>
  </si>
  <si>
    <t>PH50</t>
  </si>
  <si>
    <t>PH6</t>
  </si>
  <si>
    <t>PH7</t>
  </si>
  <si>
    <t>PH8</t>
  </si>
  <si>
    <t>TD1</t>
  </si>
  <si>
    <t>TD10</t>
  </si>
  <si>
    <t>TD11</t>
  </si>
  <si>
    <t>TD12</t>
  </si>
  <si>
    <t>TD13</t>
  </si>
  <si>
    <t>TD14</t>
  </si>
  <si>
    <t>TD2</t>
  </si>
  <si>
    <t>TD3</t>
  </si>
  <si>
    <t>TD4</t>
  </si>
  <si>
    <t>TD5</t>
  </si>
  <si>
    <t>TD6</t>
  </si>
  <si>
    <t>TD7</t>
  </si>
  <si>
    <t>TD8</t>
  </si>
  <si>
    <t>TD9</t>
  </si>
  <si>
    <t>ZE1</t>
  </si>
  <si>
    <t>ZE2</t>
  </si>
  <si>
    <t>Source:  Care Inspectorate service-lists and annual return data.  National Records of Scotland mid-2014 population estimates</t>
  </si>
  <si>
    <t xml:space="preserve"> and provider sector, as at 31 December 2015</t>
  </si>
  <si>
    <r>
      <t xml:space="preserve">Estimated average number of children registered </t>
    </r>
    <r>
      <rPr>
        <b/>
        <sz val="12"/>
        <rFont val="Calibri"/>
        <family val="2"/>
      </rPr>
      <t>per service</t>
    </r>
  </si>
  <si>
    <t>EH99</t>
  </si>
  <si>
    <t>MK17</t>
  </si>
  <si>
    <t>PA61</t>
  </si>
  <si>
    <t xml:space="preserve">Additionally services change their focus and characteristic. For example, seven services that classed themselves as family and children centres in 2015, noted that they were operating a nursery or creche in 2014 and the data in the above table has been updated accordingly. </t>
  </si>
  <si>
    <t>It is not appropriate to further disaggregate the above data by main type of day care for comparison over time, because at such a low level small changes in the number of services from one year</t>
  </si>
  <si>
    <t xml:space="preserve"> to the next could create large and misleading percentage point differences.</t>
  </si>
  <si>
    <t>All figures are rounded to the nearest 10 to express the uncertainty in these estimates. For this reason, totals may not exactly equal the sum of their parts.</t>
  </si>
  <si>
    <r>
      <t xml:space="preserve">There are an estimated </t>
    </r>
    <r>
      <rPr>
        <sz val="12"/>
        <color rgb="FFFF0000"/>
        <rFont val="Calibri"/>
        <family val="2"/>
        <scheme val="minor"/>
      </rPr>
      <t>580</t>
    </r>
    <r>
      <rPr>
        <sz val="12"/>
        <rFont val="Calibri"/>
        <family val="2"/>
        <scheme val="minor"/>
      </rPr>
      <t xml:space="preserve"> Childminder Assistants in total.</t>
    </r>
  </si>
  <si>
    <t>All figures are rounded to the nearest 10 to express the uncertainty in these figures.  Totals are the sum of their parts, not a rounded total of the actual total.</t>
  </si>
  <si>
    <t>services with children registered under 3 months of age</t>
  </si>
  <si>
    <t>services with children registered between 3 and 6 months of age</t>
  </si>
  <si>
    <t>services with children registered between 6 and 12 months of age</t>
  </si>
  <si>
    <t>Total (including Childminding, excluding creche)</t>
  </si>
  <si>
    <t>Total (excluding Childminding, excluding creche)</t>
  </si>
  <si>
    <t>Total number of children registered</t>
  </si>
  <si>
    <t>Number of children</t>
  </si>
  <si>
    <t>Percentages of children</t>
  </si>
  <si>
    <t>number of children registered under 3 months of age</t>
  </si>
  <si>
    <t>number of children registered between 3 and 6 months of age</t>
  </si>
  <si>
    <t>number of children registered between 6 and 12 months of age</t>
  </si>
  <si>
    <t>proportion of children registered under 3 months of age</t>
  </si>
  <si>
    <t>proportion of children registered between 3 and 6 months of age</t>
  </si>
  <si>
    <t xml:space="preserve"> proportion of children registered between 6 and 12 months of age</t>
  </si>
  <si>
    <t xml:space="preserve">Number of children registered are weighted to account for non-responders. </t>
  </si>
  <si>
    <t>Childcare services by main service category:</t>
  </si>
  <si>
    <t>Number of early learning and childcare services by main service category (as at December 2015)</t>
  </si>
  <si>
    <t>Number of childcare services per 10,000 head of population, by main service category</t>
  </si>
  <si>
    <t>Active childcare services by main service category:</t>
  </si>
  <si>
    <t>No single main service category</t>
  </si>
  <si>
    <t>Services by main service category:</t>
  </si>
  <si>
    <t>Early learning and childcare services by main service category:</t>
  </si>
  <si>
    <t>Early learning and  childcare services by main service category:</t>
  </si>
  <si>
    <t>The 'main service category' of nursery is based on information supplied by day care of children services in their annual returns.  If a service did not respond to an annual return in a given year then their main type of service has been estimated by using annual return information submitted in another year or from other information about the service for example their conditions of registration.</t>
  </si>
  <si>
    <t>Number of early learning and childcare services by main service category</t>
  </si>
  <si>
    <t>The 'main service category' is based on information supplied by day care of children services in their annual returns.  If a service did not respond to an annual return in a given year then their main type of service has been estimated by using annual return information submitted in another year or from other information about the service for example their conditions of registration.</t>
  </si>
  <si>
    <t xml:space="preserve">that would use a particular service. </t>
  </si>
  <si>
    <t>Total (excluding creche)</t>
  </si>
  <si>
    <t>Nursery: 0 - 5, Out of school care: 4 - 15, playgroup: 0 - 5 years, other services:  0 - 15 years</t>
  </si>
  <si>
    <t>Total capacity places as an estimated percentage of the age-specific population*</t>
  </si>
  <si>
    <t>populations: 0-15 years: 911,282; 0-5 years: 352,006; 4-15 years: 677,298</t>
  </si>
  <si>
    <t>Quality of care and support grades</t>
  </si>
  <si>
    <t>Out of School care</t>
  </si>
  <si>
    <t>CareService</t>
  </si>
  <si>
    <t>Subtype2</t>
  </si>
  <si>
    <t>Total complaints upheld</t>
  </si>
  <si>
    <t>complaints per 1000 services</t>
  </si>
  <si>
    <t>complaints per 1000 reg places</t>
  </si>
  <si>
    <t>Adoption Service</t>
  </si>
  <si>
    <t>Care Home Service</t>
  </si>
  <si>
    <t>Children &amp; Young People</t>
  </si>
  <si>
    <t>Adults</t>
  </si>
  <si>
    <t>Older People</t>
  </si>
  <si>
    <t>Fostering Service</t>
  </si>
  <si>
    <t>Housing Support Service</t>
  </si>
  <si>
    <t>Nurse Agency</t>
  </si>
  <si>
    <t>School Care Accommodation Service</t>
  </si>
  <si>
    <t>Mainstream Residential School</t>
  </si>
  <si>
    <t>Residential Special School</t>
  </si>
  <si>
    <t>Support Service</t>
  </si>
  <si>
    <t>Care at Home</t>
  </si>
  <si>
    <t>Other than Care at home</t>
  </si>
  <si>
    <t>Grand Total</t>
  </si>
  <si>
    <t>children 0-15</t>
  </si>
  <si>
    <t>children 0-5</t>
  </si>
  <si>
    <t>children 4-15</t>
  </si>
  <si>
    <t>Trial statistics 1a:  Number of ELC funded children vs children registered with active childcare services, by main type of service and age-group, as at 31 December 2015</t>
  </si>
  <si>
    <t>Trial statistics 1b:  Number of ELC funded children and proportion of ELC funded children as perecentage of children registered with active childcare services, by main type of service and age-group, as at 31 December 2015</t>
  </si>
  <si>
    <t>Trial statistics 2a:  Number of children registered that attend school and also use care services vs children registered with active childcare services, by main type of service and age-group, as at 31 December 2015</t>
  </si>
  <si>
    <t>Trial statistics 2b:  Number of children registered that attend school and also use care services as a percentage of children registered with active childcare services, by main type of service and age-group, as at 31 December 2015</t>
  </si>
  <si>
    <t xml:space="preserve">In the figures shown there is potential for double counting of children. 
This applies where a child is registered with more than one service (e.g. before school care in one service and after school care in a different service, or different services used for term time and holiday time). </t>
  </si>
  <si>
    <t>Yes</t>
  </si>
  <si>
    <t>No</t>
  </si>
  <si>
    <t>Nursery Total</t>
  </si>
  <si>
    <t>Children and Family Centre Total</t>
  </si>
  <si>
    <t>Service Category</t>
  </si>
  <si>
    <t>at 31 December</t>
  </si>
  <si>
    <t>Nursery services all</t>
  </si>
  <si>
    <t>Out of school care services all</t>
  </si>
  <si>
    <t>Children and family centre</t>
  </si>
  <si>
    <t>Holiday playscheme</t>
  </si>
  <si>
    <t xml:space="preserve">*The age specific denominator are as follows: Childminding: 0 - 15 years, Children and family centres: 0 - 5 years, Creche: 0 - 15 years, Holiday playscheme: 4 - 15 years, </t>
  </si>
  <si>
    <t>Some services provide a mixture of types of day care. For example a service where the main provision is an out of school club may also in addition provide a Holiday playscheme.</t>
  </si>
  <si>
    <t xml:space="preserve">In the figures shown there is potential for double counting of children. This applies where a child is registered with more than one service (e.g. different services for before and after school and separate Holiday playscheme). </t>
  </si>
  <si>
    <t>no centres</t>
  </si>
  <si>
    <t>no playgroup</t>
  </si>
  <si>
    <t>Children and family centre Total</t>
  </si>
  <si>
    <t>Holiday playscheme Total</t>
  </si>
  <si>
    <t>Creche Total</t>
  </si>
  <si>
    <t>Other services Total</t>
  </si>
  <si>
    <t>Provider Sector</t>
  </si>
  <si>
    <t xml:space="preserve">   of which: Voluntary/not for profit</t>
  </si>
  <si>
    <t>Voluntary/not for profit</t>
  </si>
  <si>
    <t>Out of school club Total</t>
  </si>
  <si>
    <t>Nurseries (all)</t>
  </si>
  <si>
    <t xml:space="preserve">Data tables with information on children registered </t>
  </si>
  <si>
    <t>Data tables with information on numbers of early learning and childcare services registered</t>
  </si>
  <si>
    <t>Data tables with information on capacity in early learning and childcare services</t>
  </si>
  <si>
    <t>Data tables with information on characteristics of early learning and childcare services</t>
  </si>
  <si>
    <t>Data tables with information on characteristics of childminding services</t>
  </si>
  <si>
    <t>Data tables with information on the quality of early learning and childcare services</t>
  </si>
  <si>
    <t>Grading</t>
  </si>
  <si>
    <t>Complaints</t>
  </si>
  <si>
    <t>Trial statistics for data items collected for the first time in December 2015</t>
  </si>
  <si>
    <t>Table 1a:  Number of children and percentage of population registered with childcare services, by main type of service and age-group, as at 31 December 2015</t>
  </si>
  <si>
    <t>Table 1b:  Number of children and percentage of population registered with nursery services, by provider sector and age-group, as at 31 December 2015</t>
  </si>
  <si>
    <t>Table 2: Number of children registered with childcare services by main service category and provider sector at 31 December 2015</t>
  </si>
  <si>
    <t>Table 3:  Number of children registered with childcare services at 31 December 2015, by urban-rural category, deprivation category, and provider sector, as at 31 December 2015</t>
  </si>
  <si>
    <t>Table 4a: Children registered with  childcare services as a percentage of the service specific population, by urban-rural category, deprivation category, and provider sector, as at 31 December 2015</t>
  </si>
  <si>
    <t>Table 5:  Average number of children registered per service at 31 December 2015, by urban-rural category, deprivation category, and provider sector</t>
  </si>
  <si>
    <t>Table 6a:  Early learning and childcare services with registered children under 1 year of age, by main service category, as at 31 December 2015</t>
  </si>
  <si>
    <t>Table 6b:  Nursery services with registered children under 1 year of age, by provider sector, as at 31 December 2015</t>
  </si>
  <si>
    <t>Table 6c:  Number of children under 1 year of age registered with childcare services, by main service category and age-group, as at 31 December 2015</t>
  </si>
  <si>
    <t>Table 6d:   Number of children under 1 year of age registered with nursery services, provider sector and age-group, as at 31 December 2015</t>
  </si>
  <si>
    <t>Table 7:  Number of children registered with early learning and childcare services, by local authority, urban-rural category, deprivation category, and provider sector, as at 31 December 2015</t>
  </si>
  <si>
    <t>Table 8:  Average number of children registered per service, by local authority, urban-rural category, deprivation category, and provider sector, as at 31 December 2015</t>
  </si>
  <si>
    <t>Table 9:  Children registered with early learing and childcare services as a percentage of the population aged 0-15, by local authority, urban-rural category, and deprivation category, as at 31 December 2015</t>
  </si>
  <si>
    <t>Table 10:  Number of registered childcare services by main service category and service status (active / inactive), as at 31 December 2008 to 2015</t>
  </si>
  <si>
    <t xml:space="preserve">Table 11a:  Changes to registered childcare services from 31 December 2014 to 31 December 2015, by main service category </t>
  </si>
  <si>
    <t>Table 11b:  Changes to registered nursery services from 31 December 2014 to 31 December 2015, by provider sector</t>
  </si>
  <si>
    <t>Table 12:  Number of active registered childcare services by provider sector, as at 31 December 2012, 2013, 2014 and 2015</t>
  </si>
  <si>
    <t>Table 13a:  Number of active registered childcare services by main service category and provider sector, as at 31 December 2015</t>
  </si>
  <si>
    <t>Table 13b: Number of active nurseries and out of school care servives, by provider sector, as at 31 December 2013, 2014 and 2015</t>
  </si>
  <si>
    <t>Table 14:  Number of active registered childcare services by urban-rural category, deprivation category and provider sector, as at 31 December 2015</t>
  </si>
  <si>
    <t>Table 15a:  Number of active registered daycare of children services by sector and by urban-rural category and deprivation category, as at 31 December 2015</t>
  </si>
  <si>
    <t>Table 15b:  Number of active registered nursery services by sector and by urban-rural category and deprivation category, as at 31 December 2015</t>
  </si>
  <si>
    <t>Table 16:  Number of active registered childcare services per 10,000 head of child population (0-15) by urban-rural category and deprivation category, as at 31 December 2015</t>
  </si>
  <si>
    <t>Table 17a: Number and percentage of registered early learning and childcare services that provided one or more additional services, as at 31 December 2015</t>
  </si>
  <si>
    <t>Table 17b: Number of services, by main type of day care, providing an additional day care, as at 31 December 2015</t>
  </si>
  <si>
    <t>Table 18:  Number of active registered nurseries by local authority, urban-rural category, deprivation category, and proportion in each provider sector,as at 31 December 2015</t>
  </si>
  <si>
    <t>Table 19:  Number of active registered early learning and childcare services by local authority area, urban-rural category, deprivation category</t>
  </si>
  <si>
    <t>Table 20:  Number of active registered early learning and childcare services per 10,000 head of population (0-15 years old) - by local authority area, urban-rural category, deprivation category and provider sector, as at 31 December 2015</t>
  </si>
  <si>
    <t>Table 21:  Number of active registered early learning and childcare services by postcode area, as at 31 December 2015</t>
  </si>
  <si>
    <t>Table 22a:  Average capacity of active registered early learning and childcare services by urban-rural category and deprivation category, as at 31 December 2015</t>
  </si>
  <si>
    <t>Table 22b:  Average capacity of active registered nursery services by provider sector and by urban-rural category and deprivation category, as at 31 December 2015</t>
  </si>
  <si>
    <t>Table 23a:  Number of capacity places of childcare services (maximum attendance at any one time) by main service category, as at 31 December 2015</t>
  </si>
  <si>
    <t>Table 23b:  Number of capacity places of nursery services by provider sector (maximum attendance at any one time), as at 31 December 2015</t>
  </si>
  <si>
    <t>Table 24:  Number of capacity places of childcare services at 31 December 2011, 2012, 2013, 2014 and 2015</t>
  </si>
  <si>
    <t>Table 25a:  Number of childcare services that are providing funded early learning and childcare, as at 31 December 2015</t>
  </si>
  <si>
    <t>Table 25b:  Number of selected childcare services that are providing funded early learning and childcare, by local authority, as at 31 December 2015</t>
  </si>
  <si>
    <t>Table 26a:  Age-groups that can be provided for by registered  childcare services, as at 31 December 2015</t>
  </si>
  <si>
    <t>Table 27:  Languages and service philosophies of childcare services, as at 31 December 2015</t>
  </si>
  <si>
    <t>Table 28a:  School-term and school-holiday availability, by main type of childcare service, as at 31 December 2015</t>
  </si>
  <si>
    <t>Table 28b:  School-term and school-holiday availability in nurseries by provider sector, as at 31 December 2015</t>
  </si>
  <si>
    <t>Table 29a:  Part-day / whole day sessions and whether drop in or planned, by main type of early learning and childcare service, as at 31 December 2015</t>
  </si>
  <si>
    <t>Table 29b:  Part-day / whole day sessions and whether drop in or planned, nurseries by provider sector, as at 31 December 2015</t>
  </si>
  <si>
    <t>Table 30a:  Provision of meals and snacks, by main type of childcare service, as at 31 December 2015</t>
  </si>
  <si>
    <t>Table 30b:  Provision of meals and snacks, nurseries by Provider Sector, as at 31 December 2015</t>
  </si>
  <si>
    <t>Table 31:  Characteristics of the active childminder workforce as at 31 December 2015</t>
  </si>
  <si>
    <t>Table 32a: Summary of graded childcare services by spread of grades as at 31st December 2015</t>
  </si>
  <si>
    <t xml:space="preserve">Table 32b: Summary of graded childcare services by theme as at 31st December 2015 </t>
  </si>
  <si>
    <t>Table 32c: Summary of graded childcare services by minimum grades as at 31st December 2015</t>
  </si>
  <si>
    <r>
      <t>Table 33a:  Complaints</t>
    </r>
    <r>
      <rPr>
        <b/>
        <sz val="12"/>
        <rFont val="Calibri"/>
        <family val="2"/>
      </rPr>
      <t xml:space="preserve"> by early learning and childcare service, between 1 January 2015 and 31 December 2015</t>
    </r>
  </si>
  <si>
    <t>Table 33b:  Upheld complaints by main service category, between 1 January 2015 and 31 December 2015</t>
  </si>
  <si>
    <t>Table 33c:  Upheld complaints and rates by all care service categories, between 1 January 2015 and 31 December 2015</t>
  </si>
  <si>
    <t>Table 4b: Children registered with nursery services at 31 December 2015 as a percentage of the service specific population, by urban-rural category, deprivation category, and provider sector, as at 31 December 2015</t>
  </si>
  <si>
    <t>Table 19:  Number of active registered early learning and childcare services by local authority area, urban-rural category, deprivation category  and provider sector, as at 31 December 2015</t>
  </si>
  <si>
    <t>Table 26b:  Age-groups that can be provided for by nurseries, by provider sector, as at 31 December 2015</t>
  </si>
  <si>
    <r>
      <t>Table 33a:  Complaints</t>
    </r>
    <r>
      <rPr>
        <sz val="12"/>
        <rFont val="Calibri"/>
        <family val="2"/>
      </rPr>
      <t xml:space="preserve"> by early learning and childcare service, between 1 January 2015 and 31 December 2015</t>
    </r>
  </si>
  <si>
    <t>Table 32a 1: spread of grades of childminding and daycare of children services, as at 31 December 2015</t>
  </si>
  <si>
    <t>Table 32a 2: spread of grades of daycare of children services by sector, as at 31 December 2015</t>
  </si>
  <si>
    <t>Table 32a 3: spread of grades by main service categories, as at 31 December 2015</t>
  </si>
  <si>
    <t>Table 32a 4: spread of grades in nurseries and out of school care services by provider sector, as at 31 December 2015</t>
  </si>
  <si>
    <t>Table 32a 5: spread of grades by main service categories and provider sector, as at 31 December 2015</t>
  </si>
  <si>
    <t>Table 32a 6: spread of grades in childminding services by urban rural category and SIMD category, as at 31 December 2015</t>
  </si>
  <si>
    <t>Table 32a 7: spread of grades in daycare of children services by urban rural category and SIMD category, as at 31 December 2015</t>
  </si>
  <si>
    <t>Table 32a 7: spread of grades in children and family centres by urban rural category and SIMD category, as at 31 December 2015</t>
  </si>
  <si>
    <t>Table 32a 7: spread of grades in holiday playschemes by urban rural category and SIMD category, as at 31 December 2015</t>
  </si>
  <si>
    <t>Table 32a 7: spread of grades in nurseries (all nurseries) by urban rural category and SIMD category, as at 31 December 2015</t>
  </si>
  <si>
    <t>Table 32a 7: spread of grades in out of school care services (all out of school care services) by urban rural category and SIMD category, as at 31 December 2015</t>
  </si>
  <si>
    <t>Table 32a 7: spread of grades in playgroups by urban rural category and SIMD category, as at 31 December 2015</t>
  </si>
  <si>
    <t>Table 32a 8: spread of grades in children and family centres, nurseries and playgroups and whether they are providing funded places, as at 31 December 2015</t>
  </si>
  <si>
    <t>funded places</t>
  </si>
  <si>
    <t>Table 32a 9: spread of grades in children and family centres, nurseries and playgroups by provider sector and whether they are providing funded places, as at 31 December 2015</t>
  </si>
  <si>
    <t xml:space="preserve">Table 32b 1: Summary of graded childminding services by theme as at 31st December 2015 </t>
  </si>
  <si>
    <t xml:space="preserve">Table 32b 2: Summary of graded daycare of children services by theme as at 31st December 2015 </t>
  </si>
  <si>
    <t xml:space="preserve">Table 32b 3: Summary of graded daycare of children services by theme as at 31st December 2015 </t>
  </si>
  <si>
    <t>c. Voluntary/not for profit</t>
  </si>
  <si>
    <t>Voluntary or Voluntary/not for profit</t>
  </si>
  <si>
    <t>Table 32a 7: spread of grades in Voluntary/not for profit nurseries by urban rural category and SIMD category, as at 31 December 2015</t>
  </si>
  <si>
    <t>Table 32a 7: spread of grades in Voluntary/not for profit out of school care services by urban rural category and SIMD category, as at 31 December 2015</t>
  </si>
  <si>
    <t>Nurseries (Voluntary/not for profit)</t>
  </si>
  <si>
    <t>Out of school care (Voluntary/not for profit)</t>
  </si>
  <si>
    <t>Nursery - Voluntary/not for profit</t>
  </si>
  <si>
    <t>Nursery - Private</t>
  </si>
  <si>
    <t>Table 32a 7: spread of grades in Private nurseries by urban rural category and SIMD category, as at 31 December 2015</t>
  </si>
  <si>
    <t>Table 32a 7: spread of grades in Private out of school care services by urban rural category and SIMD category, as at 31 December 2015</t>
  </si>
  <si>
    <t>Nurseries (Private)</t>
  </si>
  <si>
    <t>Out of school care (Private)</t>
  </si>
  <si>
    <t>Please refer to the technical appendix and background and methodology sections in the Early Learning and Childcare Statistics publication for more detail on service information reported</t>
  </si>
  <si>
    <t>Counts of the number of active childminding and day care services are also published by the Scottish Social Services Council (SSSC) in their Scottish Social Services Sector: Report on 2014. Workforce Data (Official Statistics). The counts may vary slightly due to differences in the way the Care Inspectorate and SSSC classify an active service. See the technical appendix for more information.</t>
  </si>
  <si>
    <t xml:space="preserve">Total number of funded children </t>
  </si>
  <si>
    <t>number of funded children</t>
  </si>
  <si>
    <t>Number of children receiving funding and children registered with services as at 31 December 2015</t>
  </si>
  <si>
    <t xml:space="preserve">The data quality for funded children in childminders is not of a good enough standard for these to be published in this table. </t>
  </si>
  <si>
    <t>of which: providing no additional childcare services</t>
  </si>
  <si>
    <t xml:space="preserve">of which: providing additional childcare eg breakfast club </t>
  </si>
  <si>
    <t>Most holiday playschemes only operate during school holidays, however a small number of them operate weekend play scheme services.</t>
  </si>
  <si>
    <t>Some services provide a mixture of types of day care. For example a service where the main provision is an out of school club may also in addition provide a holiday playscheme.</t>
  </si>
  <si>
    <t xml:space="preserve">For most service types registration figures are based on where the service is provided but in the case of crèche services many are mobile therefore the registration figure is linked to a base/office rather than the place where the service is provided. </t>
  </si>
  <si>
    <t>* one service was operating as main type breakfast club in 2015, for the display of services and registered children by main type, this has been added to the out of school care services in all tables and charts.</t>
  </si>
  <si>
    <t>% of nurseries run on a voluntary/not for profit basis</t>
  </si>
  <si>
    <t>number of services providing funded places (unweighted)</t>
  </si>
  <si>
    <t xml:space="preserve">The number of services which provide funded places is only based on those services that submitted a Care Inspectorate Annual Return. </t>
  </si>
  <si>
    <t>The unweighted percentage of services is calculated as services providing funded places in relation to those services that do not provide funded places AND those that did not submit an Annual Return.</t>
  </si>
  <si>
    <t>The weighted proportion of services shows the adjusted proportion of services providing funded places which adjusts the effect that non-submission has on the data</t>
  </si>
  <si>
    <t>percentage of all services (weighted)</t>
  </si>
  <si>
    <t>percentage of all services (unweighted)</t>
  </si>
  <si>
    <t>Number of services which provide for each age group:</t>
  </si>
  <si>
    <t>Where numbers are estimates, the numbers have been rounded to the nearest 10 digits to express the uncertainty in these figures.</t>
  </si>
  <si>
    <t>Source for all grading tables below:  Care Inspectorate service-lists and annual return data</t>
  </si>
  <si>
    <t>Please refer to the grading section in the Early Learning and Childcare Statistics publication for more detail on grading levels and quality themes</t>
  </si>
  <si>
    <t>All grades are as at 31 December 2015, based on finalised reports</t>
  </si>
  <si>
    <t>Please note childminding services will only be graded for quality of staffing where the service has one or more assistants (260 childminders were graded for staffing)</t>
  </si>
  <si>
    <t>Source: Care Inspectorate service-lists, annual return and PMS 31/12/15</t>
  </si>
  <si>
    <t xml:space="preserve">In the figures shown there is potential for double counting of children. This applies where a child receives funded childcare in one care service and non-funded care in a different service. </t>
  </si>
  <si>
    <t xml:space="preserve">greyed out fields - wouldn' t expect funded places in these service types, however a small number of service have indicated that they have registered children who receive funding. </t>
  </si>
  <si>
    <t>Number of children receiving funding and proportion of children registered with a service as at 31 December 2015</t>
  </si>
  <si>
    <t xml:space="preserve">This information was not collected for childminding services, but will be collected in 2016 annual return. </t>
  </si>
  <si>
    <t>percentage of registered children (unweighted)</t>
  </si>
  <si>
    <t>Number of children registered for out of school care (OOSC) and percentage of children registered with services as at 31 December 2015</t>
  </si>
  <si>
    <t>Children registered for out of school care (OOSC) and children registered with services as at 31 December 2015</t>
  </si>
  <si>
    <t xml:space="preserve">The 'main service category' is based on information supplied by day care of children services in their annual returns.  </t>
  </si>
  <si>
    <t>If a service did not respond to an annual return in a given year then their main type of service has been estimated by using annual return information submitted in another year or from other information about the service for example their conditions of registration.</t>
  </si>
  <si>
    <t xml:space="preserve">Notes </t>
  </si>
  <si>
    <t xml:space="preserve">   of which: Local authority</t>
  </si>
  <si>
    <t>Nursery - Local authority</t>
  </si>
  <si>
    <t>The number of services at the end of 2014 had to be adjusted to take account of retrospective cancellations. This happens when services are cancelled later in the Care Inspectorate system than the date of cancellation, e.g. a service with a cancellation date of 29/12/2014 was not cancelled in the operational system until 01/01/2015. A number of services were cancelled in the system after the data extracts were prepared for the 2014 early learning and childcare statistics publication. To work out the net change in services (registrations and cancellations in 2015) the number of services for December 2014 therefore had to be adjusted.</t>
  </si>
  <si>
    <t>a. Local authority</t>
  </si>
  <si>
    <t>% of nurseries run by a local authority</t>
  </si>
  <si>
    <t>Table 32a 7: spread of grades in Local authority nurseries by urban rural category and SIMD category, as at 31 December 2015</t>
  </si>
  <si>
    <t>Table 32a 7: spread of grades in Local authority out of school care services by urban rural category and SIMD category, as at 31 December 2015</t>
  </si>
  <si>
    <t>Nurseries (Local authority)</t>
  </si>
  <si>
    <t>Out of school care (Local authority)</t>
  </si>
  <si>
    <t>Na h-Eileanan Siar</t>
  </si>
  <si>
    <t>Table 1a:  Number of children and rate per 100 population registered with childcare services, by main type of service and age-group, as at 31 December 2015</t>
  </si>
  <si>
    <t>rate per 100 population</t>
  </si>
  <si>
    <t>Table 1b:  Number of children and rate per 100 population registered with nursery services, by provider sector and age-group, as at 31 December 2015</t>
  </si>
  <si>
    <t>Rates that are based on a value of less than 11 are shown in orange</t>
  </si>
  <si>
    <t>Table 4a: Children registered with  childcare services as a rate per 100 population of the service specific population, by urban-rural category, deprivation category, and provider sector, as at 31 December 2015</t>
  </si>
  <si>
    <t>Table 4b: Children registered with nursery services at 31 December 2015 as a rate per 100 population of the age specific population, by urban-rural category, deprivation category, and provider sector, as at 31 December 2015</t>
  </si>
  <si>
    <t>Rate of children per 100 population</t>
  </si>
  <si>
    <t>rate of children registered under 3 months of age per 100 population</t>
  </si>
  <si>
    <t>rate of children registered between 3 and 6 months of age per 100 population</t>
  </si>
  <si>
    <t>rate of children registered between 6 and 12 months of age per 100 population</t>
  </si>
  <si>
    <t>Table 9:  Children registered with early learing and childcare services as a rate per 100 population aged 0-15, by local authority, urban-rural category, and deprivation category, as at 31 December 2015</t>
  </si>
  <si>
    <r>
      <t xml:space="preserve">Estimated number of children registered with early learning and childcare services as </t>
    </r>
    <r>
      <rPr>
        <b/>
        <sz val="12"/>
        <rFont val="Calibri"/>
        <family val="2"/>
      </rPr>
      <t>rate per 100 population aged 0 to 15 years old</t>
    </r>
  </si>
  <si>
    <t xml:space="preserve"> http://www.nrscotland.gov.uk/statistics-and-data/statistics/statistics-by-theme/population/ population-estimates/special-area-population-estimates/population-estimates-by-urban- rural-classification</t>
  </si>
  <si>
    <t>source: National Records of Scotland</t>
  </si>
  <si>
    <t>Remote Rural</t>
  </si>
  <si>
    <t>Accessible Rural</t>
  </si>
  <si>
    <t>Remote Small Towns</t>
  </si>
  <si>
    <t>Accessible Small Towns</t>
  </si>
  <si>
    <t>Other Urban Areas</t>
  </si>
  <si>
    <t>Large Urban Areas</t>
  </si>
  <si>
    <t>URBAN/RURAL</t>
  </si>
  <si>
    <t>SCOTLAND</t>
  </si>
  <si>
    <t>12 to 15</t>
  </si>
  <si>
    <t>7 to 11</t>
  </si>
  <si>
    <t>4 to 15</t>
  </si>
  <si>
    <t>0 to 5</t>
  </si>
  <si>
    <t>0 to 15</t>
  </si>
  <si>
    <t>Age</t>
  </si>
  <si>
    <t>PERSONS</t>
  </si>
  <si>
    <t>Population estimates for 6-fold Urban Rural classification by sex and single year of age: June 2014</t>
  </si>
  <si>
    <t>http://www.nrscotland.gov.uk/statistics-and-data/statistics/statistics-by-theme/population/ population-estimates/special-area-population-estimates/population-estimates-by-simd-2012</t>
  </si>
  <si>
    <t>Deciles</t>
  </si>
  <si>
    <t>Population estimates by Scottish Index of Multiple Deprivation (SIMD) 2012 decile, sex and single year of age, June 2014</t>
  </si>
  <si>
    <t>Population statistics</t>
  </si>
  <si>
    <t>For information on child population see tab 'Population statistics'</t>
  </si>
  <si>
    <t>Mid-year population estimates: Scotland and its council areas by single year of age and sex: 2014</t>
  </si>
  <si>
    <t>Persons</t>
  </si>
  <si>
    <t xml:space="preserve">http://www.nrscotland.gov.uk/statistics-and-data/statistics/statistics-by-theme/population/population-estimates/mid-year-population-estimates/population-estimates-time-series-data </t>
  </si>
  <si>
    <t>Please see the the response rates in the technical appendix of the publication.</t>
  </si>
  <si>
    <t>September 2017: amendments were made to table 32a 1 and 32a 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</si>
</sst>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0.0"/>
    <numFmt numFmtId="166" formatCode="0.0"/>
    <numFmt numFmtId="167" formatCode="_-* #,##0_-;\-* #,##0_-;_-* &quot;-&quot;??_-;_-@_-"/>
    <numFmt numFmtId="168" formatCode="#,##0_ ;\-#,##0\ "/>
  </numFmts>
  <fonts count="5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u/>
      <sz val="12"/>
      <color theme="1"/>
      <name val="Calibri"/>
      <family val="2"/>
      <scheme val="minor"/>
    </font>
    <font>
      <b/>
      <sz val="12"/>
      <color indexed="8"/>
      <name val="Calibri"/>
      <family val="2"/>
      <scheme val="minor"/>
    </font>
    <font>
      <b/>
      <sz val="12"/>
      <name val="Calibri"/>
      <family val="2"/>
      <scheme val="minor"/>
    </font>
    <font>
      <sz val="12"/>
      <name val="Calibri"/>
      <family val="2"/>
      <scheme val="minor"/>
    </font>
    <font>
      <sz val="11"/>
      <color rgb="FF000000"/>
      <name val="Arial"/>
      <family val="2"/>
    </font>
    <font>
      <b/>
      <i/>
      <sz val="12"/>
      <name val="Calibri"/>
      <family val="2"/>
      <scheme val="minor"/>
    </font>
    <font>
      <sz val="12"/>
      <color indexed="8"/>
      <name val="Calibri"/>
      <family val="2"/>
      <scheme val="minor"/>
    </font>
    <font>
      <b/>
      <sz val="12"/>
      <color indexed="12"/>
      <name val="Calibri"/>
      <family val="2"/>
      <scheme val="minor"/>
    </font>
    <font>
      <u/>
      <sz val="10"/>
      <color theme="10"/>
      <name val="Arial"/>
      <family val="2"/>
    </font>
    <font>
      <u/>
      <sz val="10"/>
      <color theme="10"/>
      <name val="Calibri"/>
      <family val="2"/>
      <scheme val="minor"/>
    </font>
    <font>
      <u/>
      <sz val="12"/>
      <color theme="10"/>
      <name val="Calibri"/>
      <family val="2"/>
      <scheme val="minor"/>
    </font>
    <font>
      <sz val="12"/>
      <color theme="1"/>
      <name val="Calibri"/>
      <family val="2"/>
      <scheme val="minor"/>
    </font>
    <font>
      <sz val="8"/>
      <color theme="0" tint="-0.499984740745262"/>
      <name val="Calibri"/>
      <family val="2"/>
      <scheme val="minor"/>
    </font>
    <font>
      <b/>
      <sz val="11"/>
      <color rgb="FF000000"/>
      <name val="Arial"/>
      <family val="2"/>
    </font>
    <font>
      <sz val="12"/>
      <color theme="0" tint="-0.499984740745262"/>
      <name val="Calibri"/>
      <family val="2"/>
      <scheme val="minor"/>
    </font>
    <font>
      <i/>
      <sz val="12"/>
      <name val="Calibri"/>
      <family val="2"/>
      <scheme val="minor"/>
    </font>
    <font>
      <sz val="12"/>
      <name val="Calibri"/>
      <family val="2"/>
    </font>
    <font>
      <b/>
      <sz val="12"/>
      <name val="Calibri"/>
      <family val="2"/>
    </font>
    <font>
      <sz val="8"/>
      <color rgb="FF808080"/>
      <name val="Calibri"/>
      <family val="2"/>
    </font>
    <font>
      <sz val="8"/>
      <name val="Calibri"/>
      <family val="2"/>
    </font>
    <font>
      <sz val="12"/>
      <color rgb="FF000000"/>
      <name val="Calibri"/>
      <family val="2"/>
    </font>
    <font>
      <b/>
      <sz val="12"/>
      <color rgb="FF000000"/>
      <name val="Calibri"/>
      <family val="2"/>
    </font>
    <font>
      <b/>
      <sz val="11"/>
      <name val="Calibri"/>
      <family val="2"/>
      <scheme val="minor"/>
    </font>
    <font>
      <u/>
      <sz val="12"/>
      <name val="Calibri"/>
      <family val="2"/>
      <scheme val="minor"/>
    </font>
    <font>
      <i/>
      <u/>
      <sz val="12"/>
      <name val="Calibri"/>
      <family val="2"/>
      <scheme val="minor"/>
    </font>
    <font>
      <sz val="10"/>
      <name val="Arial"/>
      <family val="2"/>
    </font>
    <font>
      <sz val="10"/>
      <color rgb="FF000000"/>
      <name val="Arial"/>
      <family val="2"/>
    </font>
    <font>
      <sz val="12"/>
      <color rgb="FF000000"/>
      <name val="Calibri"/>
      <family val="2"/>
      <scheme val="minor"/>
    </font>
    <font>
      <b/>
      <sz val="12"/>
      <color theme="1"/>
      <name val="Calibri"/>
      <family val="2"/>
      <scheme val="minor"/>
    </font>
    <font>
      <b/>
      <sz val="12"/>
      <color rgb="FF000000"/>
      <name val="Calibri"/>
      <family val="2"/>
      <scheme val="minor"/>
    </font>
    <font>
      <sz val="12"/>
      <color indexed="10"/>
      <name val="Calibri"/>
      <family val="2"/>
      <scheme val="minor"/>
    </font>
    <font>
      <sz val="10"/>
      <color rgb="FFFF0000"/>
      <name val="Calibri"/>
      <family val="2"/>
      <scheme val="minor"/>
    </font>
    <font>
      <sz val="12"/>
      <color rgb="FFFF0000"/>
      <name val="Calibri"/>
      <family val="2"/>
      <scheme val="minor"/>
    </font>
    <font>
      <b/>
      <sz val="12"/>
      <color rgb="FFFF0000"/>
      <name val="Calibri"/>
      <family val="2"/>
      <scheme val="minor"/>
    </font>
    <font>
      <vertAlign val="superscript"/>
      <sz val="11"/>
      <color indexed="8"/>
      <name val="Calibri"/>
      <family val="2"/>
    </font>
    <font>
      <b/>
      <sz val="11"/>
      <color rgb="FFFF0000"/>
      <name val="Calibri"/>
      <family val="2"/>
      <scheme val="minor"/>
    </font>
    <font>
      <sz val="12"/>
      <color theme="9" tint="-0.249977111117893"/>
      <name val="Calibri"/>
      <family val="2"/>
      <scheme val="minor"/>
    </font>
    <font>
      <sz val="10"/>
      <color indexed="55"/>
      <name val="Calibri"/>
      <family val="2"/>
      <scheme val="minor"/>
    </font>
    <font>
      <sz val="11"/>
      <color rgb="FF000000"/>
      <name val="Calibri"/>
      <family val="2"/>
    </font>
    <font>
      <sz val="11"/>
      <color rgb="FF000000"/>
      <name val="Calibri"/>
      <family val="2"/>
      <scheme val="minor"/>
    </font>
    <font>
      <sz val="12"/>
      <color theme="9" tint="0.39997558519241921"/>
      <name val="Calibri"/>
      <family val="2"/>
      <scheme val="minor"/>
    </font>
    <font>
      <sz val="11"/>
      <color theme="9" tint="0.39997558519241921"/>
      <name val="Calibri"/>
      <family val="2"/>
      <scheme val="minor"/>
    </font>
    <font>
      <sz val="12"/>
      <color rgb="FFFF6600"/>
      <name val="Calibri"/>
      <family val="2"/>
      <scheme val="minor"/>
    </font>
    <font>
      <sz val="11"/>
      <name val="Calibri"/>
      <family val="2"/>
      <scheme val="minor"/>
    </font>
    <font>
      <sz val="12"/>
      <color rgb="FFFFC000"/>
      <name val="Calibri"/>
      <family val="2"/>
      <scheme val="minor"/>
    </font>
    <font>
      <sz val="10"/>
      <name val="Calibri"/>
      <family val="2"/>
      <scheme val="minor"/>
    </font>
    <font>
      <u/>
      <sz val="11"/>
      <color theme="10"/>
      <name val="Calibri"/>
      <family val="2"/>
      <scheme val="minor"/>
    </font>
    <font>
      <b/>
      <sz val="11"/>
      <name val="Arial"/>
      <family val="2"/>
    </font>
    <font>
      <b/>
      <sz val="12"/>
      <name val="Arial"/>
      <family val="2"/>
    </font>
    <font>
      <b/>
      <sz val="10"/>
      <name val="Arial"/>
      <family val="2"/>
    </font>
    <font>
      <sz val="8"/>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3" tint="0.79998168889431442"/>
        <bgColor theme="4" tint="0.79998168889431442"/>
      </patternFill>
    </fill>
    <fill>
      <patternFill patternType="solid">
        <fgColor theme="3" tint="0.79998168889431442"/>
        <bgColor indexed="64"/>
      </patternFill>
    </fill>
    <fill>
      <patternFill patternType="solid">
        <fgColor theme="0" tint="-0.14999847407452621"/>
        <bgColor theme="4" tint="0.79998168889431442"/>
      </patternFill>
    </fill>
    <fill>
      <patternFill patternType="solid">
        <fgColor theme="6" tint="0.39997558519241921"/>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indexed="9"/>
        <bgColor indexed="64"/>
      </patternFill>
    </fill>
  </fills>
  <borders count="77">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indexed="64"/>
      </bottom>
      <diagonal/>
    </border>
    <border>
      <left style="thin">
        <color rgb="FF000000"/>
      </left>
      <right style="thin">
        <color indexed="64"/>
      </right>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000000"/>
      </left>
      <right/>
      <top/>
      <bottom style="thin">
        <color rgb="FF000000"/>
      </bottom>
      <diagonal/>
    </border>
    <border>
      <left style="thin">
        <color indexed="64"/>
      </left>
      <right/>
      <top style="thin">
        <color rgb="FF000000"/>
      </top>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top style="thin">
        <color indexed="64"/>
      </top>
      <bottom/>
      <diagonal/>
    </border>
    <border>
      <left style="thin">
        <color indexed="64"/>
      </left>
      <right style="thin">
        <color indexed="64"/>
      </right>
      <top style="thin">
        <color rgb="FF000000"/>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thin">
        <color theme="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op>
      <bottom style="thin">
        <color indexed="64"/>
      </bottom>
      <diagonal/>
    </border>
    <border>
      <left/>
      <right/>
      <top style="thin">
        <color theme="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s>
  <cellStyleXfs count="11">
    <xf numFmtId="0" fontId="0" fillId="0" borderId="0"/>
    <xf numFmtId="9" fontId="1" fillId="0" borderId="0" applyFont="0" applyFill="0" applyBorder="0" applyAlignment="0" applyProtection="0"/>
    <xf numFmtId="0" fontId="12" fillId="0" borderId="0" applyNumberFormat="0" applyFill="0" applyBorder="0" applyAlignment="0" applyProtection="0"/>
    <xf numFmtId="0" fontId="29" fillId="0" borderId="0"/>
    <xf numFmtId="43" fontId="1" fillId="0" borderId="0" applyFont="0" applyFill="0" applyBorder="0" applyAlignment="0" applyProtection="0"/>
    <xf numFmtId="0" fontId="29" fillId="0" borderId="0"/>
    <xf numFmtId="9" fontId="29" fillId="0" borderId="0" applyFont="0" applyFill="0" applyBorder="0" applyAlignment="0" applyProtection="0"/>
    <xf numFmtId="0" fontId="29" fillId="0" borderId="0"/>
    <xf numFmtId="0" fontId="50" fillId="0" borderId="0" applyNumberFormat="0" applyFill="0" applyBorder="0" applyAlignment="0" applyProtection="0"/>
    <xf numFmtId="3" fontId="54" fillId="0" borderId="0"/>
    <xf numFmtId="0" fontId="54" fillId="0" borderId="0"/>
  </cellStyleXfs>
  <cellXfs count="1291">
    <xf numFmtId="0" fontId="0" fillId="0" borderId="0" xfId="0"/>
    <xf numFmtId="0" fontId="3" fillId="0" borderId="0" xfId="0" applyFont="1"/>
    <xf numFmtId="0" fontId="4" fillId="0" borderId="0" xfId="0" applyFont="1"/>
    <xf numFmtId="0" fontId="6" fillId="0" borderId="0" xfId="0" applyFont="1" applyFill="1"/>
    <xf numFmtId="0" fontId="0" fillId="0" borderId="0" xfId="0" applyFont="1" applyFill="1"/>
    <xf numFmtId="0" fontId="7" fillId="0" borderId="1" xfId="0" applyFont="1" applyFill="1" applyBorder="1" applyAlignment="1">
      <alignment horizontal="left" wrapText="1"/>
    </xf>
    <xf numFmtId="0" fontId="7" fillId="0" borderId="5" xfId="0" applyFont="1" applyFill="1" applyBorder="1" applyAlignment="1">
      <alignment horizontal="left" wrapText="1"/>
    </xf>
    <xf numFmtId="17" fontId="7" fillId="0" borderId="5" xfId="0" applyNumberFormat="1" applyFont="1" applyFill="1" applyBorder="1" applyAlignment="1">
      <alignment horizontal="center" wrapText="1"/>
    </xf>
    <xf numFmtId="17" fontId="7" fillId="0" borderId="6" xfId="0" applyNumberFormat="1" applyFont="1" applyFill="1" applyBorder="1" applyAlignment="1">
      <alignment horizontal="center" wrapText="1"/>
    </xf>
    <xf numFmtId="0" fontId="7" fillId="0" borderId="1" xfId="0" applyFont="1" applyFill="1" applyBorder="1" applyAlignment="1">
      <alignment horizontal="center" wrapText="1"/>
    </xf>
    <xf numFmtId="0" fontId="7" fillId="0" borderId="7" xfId="0" applyFont="1" applyFill="1" applyBorder="1" applyAlignment="1">
      <alignment horizontal="center" wrapText="1"/>
    </xf>
    <xf numFmtId="0" fontId="6" fillId="0" borderId="5" xfId="0" applyFont="1" applyFill="1" applyBorder="1" applyAlignment="1">
      <alignment horizontal="left"/>
    </xf>
    <xf numFmtId="0" fontId="7" fillId="0" borderId="5" xfId="0" applyFont="1" applyFill="1" applyBorder="1" applyAlignment="1">
      <alignment horizontal="center" wrapText="1"/>
    </xf>
    <xf numFmtId="0" fontId="7" fillId="0" borderId="6" xfId="0" applyFont="1" applyFill="1" applyBorder="1" applyAlignment="1">
      <alignment horizontal="center" wrapText="1"/>
    </xf>
    <xf numFmtId="0" fontId="7" fillId="0" borderId="5" xfId="0" applyFont="1" applyFill="1" applyBorder="1"/>
    <xf numFmtId="3" fontId="7" fillId="0" borderId="5" xfId="0" applyNumberFormat="1" applyFont="1" applyFill="1" applyBorder="1"/>
    <xf numFmtId="3" fontId="7" fillId="0" borderId="6" xfId="0" applyNumberFormat="1" applyFont="1" applyFill="1" applyBorder="1"/>
    <xf numFmtId="0" fontId="8" fillId="0" borderId="6" xfId="0" applyFont="1" applyFill="1" applyBorder="1" applyAlignment="1">
      <alignment vertical="top" wrapText="1"/>
    </xf>
    <xf numFmtId="0" fontId="0" fillId="0" borderId="8" xfId="0" applyFont="1" applyFill="1" applyBorder="1"/>
    <xf numFmtId="0" fontId="0" fillId="0" borderId="9" xfId="0" applyFont="1" applyFill="1" applyBorder="1"/>
    <xf numFmtId="0" fontId="0" fillId="0" borderId="10" xfId="0" applyFont="1" applyFill="1" applyBorder="1"/>
    <xf numFmtId="0" fontId="0" fillId="0" borderId="11" xfId="0" applyFont="1" applyFill="1" applyBorder="1"/>
    <xf numFmtId="0" fontId="6" fillId="0" borderId="1" xfId="0" applyFont="1" applyFill="1" applyBorder="1"/>
    <xf numFmtId="3" fontId="6" fillId="0" borderId="1" xfId="0" applyNumberFormat="1" applyFont="1" applyFill="1" applyBorder="1"/>
    <xf numFmtId="3" fontId="6" fillId="0" borderId="7" xfId="0" applyNumberFormat="1" applyFont="1" applyFill="1" applyBorder="1"/>
    <xf numFmtId="0" fontId="6" fillId="0" borderId="5" xfId="0" applyFont="1" applyFill="1" applyBorder="1"/>
    <xf numFmtId="3" fontId="6" fillId="0" borderId="5" xfId="0" applyNumberFormat="1" applyFont="1" applyFill="1" applyBorder="1"/>
    <xf numFmtId="3" fontId="6" fillId="0" borderId="6" xfId="0" applyNumberFormat="1" applyFont="1" applyFill="1" applyBorder="1"/>
    <xf numFmtId="0" fontId="7" fillId="0" borderId="0" xfId="0" applyFont="1" applyFill="1"/>
    <xf numFmtId="0" fontId="9" fillId="0" borderId="0" xfId="0" applyFont="1" applyFill="1"/>
    <xf numFmtId="0" fontId="5" fillId="0" borderId="0" xfId="0" applyFont="1" applyFill="1"/>
    <xf numFmtId="0" fontId="10" fillId="0" borderId="1" xfId="0" applyFont="1" applyFill="1" applyBorder="1" applyAlignment="1">
      <alignment horizontal="center" wrapText="1"/>
    </xf>
    <xf numFmtId="0" fontId="10" fillId="0" borderId="12" xfId="0" applyFont="1" applyFill="1" applyBorder="1" applyAlignment="1">
      <alignment horizontal="center" wrapText="1"/>
    </xf>
    <xf numFmtId="0" fontId="10" fillId="0" borderId="0" xfId="0" applyFont="1" applyFill="1" applyAlignment="1">
      <alignment horizontal="center" wrapText="1"/>
    </xf>
    <xf numFmtId="0" fontId="7" fillId="0" borderId="12" xfId="0" applyFont="1" applyFill="1" applyBorder="1" applyAlignment="1">
      <alignment horizontal="center" wrapText="1"/>
    </xf>
    <xf numFmtId="0" fontId="10" fillId="0" borderId="5" xfId="0" applyFont="1" applyFill="1" applyBorder="1" applyAlignment="1">
      <alignment horizontal="center" wrapText="1"/>
    </xf>
    <xf numFmtId="0" fontId="10" fillId="0" borderId="14" xfId="0" applyFont="1" applyFill="1" applyBorder="1" applyAlignment="1">
      <alignment horizontal="center" wrapText="1"/>
    </xf>
    <xf numFmtId="0" fontId="7" fillId="0" borderId="14" xfId="0" applyFont="1" applyFill="1" applyBorder="1" applyAlignment="1">
      <alignment horizontal="center" wrapText="1"/>
    </xf>
    <xf numFmtId="3" fontId="10" fillId="0" borderId="14" xfId="0" applyNumberFormat="1" applyFont="1" applyFill="1" applyBorder="1"/>
    <xf numFmtId="0" fontId="0" fillId="0" borderId="0" xfId="0" applyFill="1"/>
    <xf numFmtId="0" fontId="7" fillId="0" borderId="14" xfId="0" applyFont="1" applyFill="1" applyBorder="1"/>
    <xf numFmtId="0" fontId="8" fillId="0" borderId="0" xfId="0" applyFont="1" applyFill="1" applyAlignment="1">
      <alignment vertical="top" wrapText="1"/>
    </xf>
    <xf numFmtId="0" fontId="7" fillId="0" borderId="14" xfId="0" applyNumberFormat="1" applyFont="1" applyFill="1" applyBorder="1"/>
    <xf numFmtId="3" fontId="10" fillId="0" borderId="8" xfId="0" applyNumberFormat="1" applyFont="1" applyFill="1" applyBorder="1"/>
    <xf numFmtId="0" fontId="7" fillId="0" borderId="8" xfId="0" applyFont="1" applyFill="1" applyBorder="1"/>
    <xf numFmtId="0" fontId="5" fillId="0" borderId="1" xfId="0" applyFont="1" applyFill="1" applyBorder="1"/>
    <xf numFmtId="0" fontId="6" fillId="0" borderId="12" xfId="0" applyFont="1" applyFill="1" applyBorder="1"/>
    <xf numFmtId="3" fontId="5" fillId="0" borderId="14" xfId="0" applyNumberFormat="1" applyFont="1" applyFill="1" applyBorder="1"/>
    <xf numFmtId="0" fontId="5" fillId="0" borderId="5" xfId="0" applyNumberFormat="1" applyFont="1" applyFill="1" applyBorder="1"/>
    <xf numFmtId="0" fontId="6" fillId="0" borderId="14" xfId="0" applyNumberFormat="1" applyFont="1" applyFill="1" applyBorder="1"/>
    <xf numFmtId="0" fontId="7" fillId="0" borderId="11" xfId="0" applyFont="1" applyFill="1" applyBorder="1"/>
    <xf numFmtId="0" fontId="10" fillId="0" borderId="11" xfId="0" applyFont="1" applyFill="1" applyBorder="1"/>
    <xf numFmtId="0" fontId="10" fillId="0" borderId="8" xfId="0" applyFont="1" applyFill="1" applyBorder="1"/>
    <xf numFmtId="3" fontId="10" fillId="0" borderId="0" xfId="0" applyNumberFormat="1" applyFont="1" applyFill="1"/>
    <xf numFmtId="0" fontId="11" fillId="0" borderId="0" xfId="0" applyFont="1" applyFill="1"/>
    <xf numFmtId="0" fontId="7" fillId="0" borderId="0" xfId="0" applyFont="1" applyFill="1" applyBorder="1"/>
    <xf numFmtId="0" fontId="13" fillId="0" borderId="0" xfId="2" applyFont="1" applyFill="1" applyBorder="1" applyAlignment="1">
      <alignment horizontal="left"/>
    </xf>
    <xf numFmtId="0" fontId="13" fillId="0" borderId="0" xfId="2" applyFont="1" applyFill="1" applyAlignment="1">
      <alignment horizontal="right"/>
    </xf>
    <xf numFmtId="0" fontId="0" fillId="0" borderId="0" xfId="0" applyFont="1" applyFill="1" applyBorder="1"/>
    <xf numFmtId="0" fontId="0" fillId="0" borderId="0" xfId="0" applyBorder="1"/>
    <xf numFmtId="17" fontId="7" fillId="0" borderId="0" xfId="0" applyNumberFormat="1" applyFont="1" applyFill="1" applyBorder="1" applyAlignment="1">
      <alignment horizontal="center" wrapText="1"/>
    </xf>
    <xf numFmtId="17" fontId="7" fillId="0" borderId="9" xfId="0" applyNumberFormat="1" applyFont="1" applyFill="1" applyBorder="1" applyAlignment="1">
      <alignment horizontal="center" wrapText="1"/>
    </xf>
    <xf numFmtId="17" fontId="7" fillId="0" borderId="10" xfId="0" applyNumberFormat="1" applyFont="1" applyFill="1" applyBorder="1" applyAlignment="1">
      <alignment horizontal="center" wrapText="1"/>
    </xf>
    <xf numFmtId="0" fontId="7" fillId="0" borderId="15" xfId="0" applyFont="1" applyFill="1" applyBorder="1" applyAlignment="1">
      <alignment horizontal="center" wrapText="1"/>
    </xf>
    <xf numFmtId="3" fontId="7" fillId="0" borderId="0" xfId="0" applyNumberFormat="1" applyFont="1" applyFill="1" applyBorder="1"/>
    <xf numFmtId="3" fontId="6" fillId="0" borderId="15" xfId="0" applyNumberFormat="1" applyFont="1" applyFill="1" applyBorder="1"/>
    <xf numFmtId="0" fontId="7" fillId="0" borderId="9" xfId="0" applyFont="1" applyFill="1" applyBorder="1"/>
    <xf numFmtId="0" fontId="7" fillId="0" borderId="10" xfId="0" applyFont="1" applyFill="1" applyBorder="1"/>
    <xf numFmtId="164" fontId="7" fillId="0" borderId="5" xfId="1" applyNumberFormat="1" applyFont="1" applyFill="1" applyBorder="1"/>
    <xf numFmtId="164" fontId="7" fillId="0" borderId="0" xfId="1" applyNumberFormat="1" applyFont="1" applyFill="1" applyBorder="1"/>
    <xf numFmtId="164" fontId="7" fillId="0" borderId="6" xfId="1" applyNumberFormat="1" applyFont="1" applyFill="1" applyBorder="1"/>
    <xf numFmtId="164" fontId="6" fillId="0" borderId="1" xfId="1" applyNumberFormat="1" applyFont="1" applyFill="1" applyBorder="1"/>
    <xf numFmtId="164" fontId="6" fillId="0" borderId="15" xfId="1" applyNumberFormat="1" applyFont="1" applyFill="1" applyBorder="1"/>
    <xf numFmtId="164" fontId="6" fillId="0" borderId="7" xfId="1" applyNumberFormat="1" applyFont="1" applyFill="1" applyBorder="1"/>
    <xf numFmtId="164" fontId="0" fillId="0" borderId="11" xfId="0" applyNumberFormat="1" applyFont="1" applyFill="1" applyBorder="1"/>
    <xf numFmtId="164" fontId="0" fillId="0" borderId="9" xfId="0" applyNumberFormat="1" applyFont="1" applyFill="1" applyBorder="1"/>
    <xf numFmtId="164" fontId="0" fillId="0" borderId="10" xfId="0" applyNumberFormat="1" applyFont="1" applyFill="1" applyBorder="1"/>
    <xf numFmtId="0" fontId="14" fillId="0" borderId="9" xfId="2" applyFont="1" applyFill="1" applyBorder="1" applyAlignment="1">
      <alignment horizontal="left"/>
    </xf>
    <xf numFmtId="0" fontId="14" fillId="0" borderId="0" xfId="2" applyFont="1" applyFill="1" applyBorder="1" applyAlignment="1">
      <alignment horizontal="right"/>
    </xf>
    <xf numFmtId="0" fontId="9" fillId="0" borderId="1" xfId="0" applyFont="1" applyFill="1" applyBorder="1"/>
    <xf numFmtId="0" fontId="15" fillId="0" borderId="0" xfId="0" applyFont="1" applyFill="1"/>
    <xf numFmtId="0" fontId="15" fillId="0" borderId="0" xfId="0" applyFont="1" applyFill="1" applyAlignment="1">
      <alignment horizontal="center" wrapText="1"/>
    </xf>
    <xf numFmtId="0" fontId="7" fillId="0" borderId="11" xfId="0" applyFont="1" applyFill="1" applyBorder="1" applyAlignment="1">
      <alignment horizontal="left" wrapText="1"/>
    </xf>
    <xf numFmtId="17" fontId="7" fillId="0" borderId="4" xfId="0" applyNumberFormat="1" applyFont="1" applyFill="1" applyBorder="1" applyAlignment="1">
      <alignment horizontal="center" wrapText="1"/>
    </xf>
    <xf numFmtId="0" fontId="7" fillId="0" borderId="0" xfId="0" applyFont="1" applyFill="1" applyBorder="1" applyAlignment="1">
      <alignment horizontal="center" wrapText="1"/>
    </xf>
    <xf numFmtId="3" fontId="7" fillId="0" borderId="14" xfId="0" applyNumberFormat="1" applyFont="1" applyFill="1" applyBorder="1"/>
    <xf numFmtId="3" fontId="7" fillId="0" borderId="10" xfId="0" applyNumberFormat="1" applyFont="1" applyFill="1" applyBorder="1"/>
    <xf numFmtId="164" fontId="7" fillId="0" borderId="11" xfId="1" applyNumberFormat="1" applyFont="1" applyFill="1" applyBorder="1"/>
    <xf numFmtId="164" fontId="7" fillId="0" borderId="9" xfId="1" applyNumberFormat="1" applyFont="1" applyFill="1" applyBorder="1"/>
    <xf numFmtId="164" fontId="7" fillId="0" borderId="10" xfId="1" applyNumberFormat="1" applyFont="1" applyFill="1" applyBorder="1"/>
    <xf numFmtId="3" fontId="6" fillId="0" borderId="0" xfId="0" applyNumberFormat="1" applyFont="1" applyFill="1" applyBorder="1"/>
    <xf numFmtId="164" fontId="6" fillId="0" borderId="5" xfId="1" applyNumberFormat="1" applyFont="1" applyFill="1" applyBorder="1"/>
    <xf numFmtId="164" fontId="6" fillId="0" borderId="0" xfId="1" applyNumberFormat="1" applyFont="1" applyFill="1" applyBorder="1"/>
    <xf numFmtId="164" fontId="6" fillId="0" borderId="6" xfId="1" applyNumberFormat="1" applyFont="1" applyFill="1" applyBorder="1"/>
    <xf numFmtId="0" fontId="7" fillId="0" borderId="1" xfId="0" applyFont="1" applyFill="1" applyBorder="1"/>
    <xf numFmtId="0" fontId="7" fillId="0" borderId="2" xfId="0" applyFont="1" applyFill="1" applyBorder="1" applyAlignment="1">
      <alignment horizontal="center" wrapText="1"/>
    </xf>
    <xf numFmtId="0" fontId="7" fillId="0" borderId="3" xfId="0" applyFont="1" applyFill="1" applyBorder="1" applyAlignment="1">
      <alignment horizontal="center" wrapText="1"/>
    </xf>
    <xf numFmtId="0" fontId="7" fillId="0" borderId="4" xfId="0" applyFont="1" applyFill="1" applyBorder="1" applyAlignment="1">
      <alignment horizontal="center" wrapText="1"/>
    </xf>
    <xf numFmtId="0" fontId="6" fillId="0" borderId="14" xfId="0" applyFont="1" applyFill="1" applyBorder="1"/>
    <xf numFmtId="0" fontId="7" fillId="0" borderId="6" xfId="0" applyFont="1" applyFill="1" applyBorder="1"/>
    <xf numFmtId="0" fontId="16" fillId="0" borderId="6" xfId="0" applyFont="1" applyFill="1" applyBorder="1"/>
    <xf numFmtId="0" fontId="7" fillId="0" borderId="14" xfId="0" quotePrefix="1" applyFont="1" applyFill="1" applyBorder="1"/>
    <xf numFmtId="0" fontId="6" fillId="0" borderId="0" xfId="0" applyFont="1" applyFill="1" applyBorder="1"/>
    <xf numFmtId="3" fontId="7" fillId="0" borderId="0" xfId="0" applyNumberFormat="1" applyFont="1" applyFill="1" applyBorder="1" applyAlignment="1">
      <alignment horizontal="right"/>
    </xf>
    <xf numFmtId="0" fontId="8" fillId="0" borderId="0" xfId="0" applyFont="1" applyFill="1" applyBorder="1" applyAlignment="1">
      <alignment vertical="top" wrapText="1"/>
    </xf>
    <xf numFmtId="0" fontId="0" fillId="0" borderId="6" xfId="0" applyBorder="1"/>
    <xf numFmtId="166" fontId="8" fillId="0" borderId="6" xfId="0" applyNumberFormat="1" applyFont="1" applyFill="1" applyBorder="1" applyAlignment="1">
      <alignment vertical="top" wrapText="1"/>
    </xf>
    <xf numFmtId="165" fontId="7" fillId="0" borderId="6" xfId="0" applyNumberFormat="1" applyFont="1" applyFill="1" applyBorder="1"/>
    <xf numFmtId="165" fontId="6" fillId="0" borderId="5" xfId="0" applyNumberFormat="1" applyFont="1" applyFill="1" applyBorder="1"/>
    <xf numFmtId="166" fontId="17" fillId="0" borderId="6" xfId="0" applyNumberFormat="1" applyFont="1" applyFill="1" applyBorder="1" applyAlignment="1">
      <alignment vertical="top" wrapText="1"/>
    </xf>
    <xf numFmtId="165" fontId="6" fillId="0" borderId="6" xfId="0" applyNumberFormat="1" applyFont="1" applyFill="1" applyBorder="1"/>
    <xf numFmtId="0" fontId="7" fillId="0" borderId="5" xfId="0" quotePrefix="1" applyFont="1" applyFill="1" applyBorder="1"/>
    <xf numFmtId="3" fontId="7" fillId="0" borderId="9" xfId="0" applyNumberFormat="1" applyFont="1" applyFill="1" applyBorder="1"/>
    <xf numFmtId="0" fontId="19" fillId="0" borderId="0" xfId="0" applyFont="1" applyFill="1"/>
    <xf numFmtId="0" fontId="20" fillId="0" borderId="1" xfId="0" applyFont="1" applyFill="1" applyBorder="1" applyAlignment="1">
      <alignment horizontal="center" wrapText="1"/>
    </xf>
    <xf numFmtId="0" fontId="20" fillId="0" borderId="4" xfId="0" applyFont="1" applyFill="1" applyBorder="1" applyAlignment="1">
      <alignment horizontal="center" wrapText="1"/>
    </xf>
    <xf numFmtId="0" fontId="20" fillId="0" borderId="6" xfId="0" applyFont="1" applyFill="1" applyBorder="1" applyAlignment="1">
      <alignment horizontal="center" wrapText="1"/>
    </xf>
    <xf numFmtId="0" fontId="21" fillId="0" borderId="5" xfId="0" applyFont="1" applyFill="1" applyBorder="1"/>
    <xf numFmtId="0" fontId="20" fillId="0" borderId="5" xfId="0" applyFont="1" applyFill="1" applyBorder="1"/>
    <xf numFmtId="0" fontId="20" fillId="0" borderId="6" xfId="0" applyFont="1" applyFill="1" applyBorder="1"/>
    <xf numFmtId="165" fontId="20" fillId="0" borderId="6" xfId="0" applyNumberFormat="1" applyFont="1" applyFill="1" applyBorder="1"/>
    <xf numFmtId="165" fontId="21" fillId="0" borderId="6" xfId="0" applyNumberFormat="1" applyFont="1" applyFill="1" applyBorder="1"/>
    <xf numFmtId="0" fontId="22" fillId="0" borderId="6" xfId="0" applyFont="1" applyFill="1" applyBorder="1"/>
    <xf numFmtId="0" fontId="20" fillId="0" borderId="5" xfId="0" quotePrefix="1" applyFont="1" applyFill="1" applyBorder="1"/>
    <xf numFmtId="0" fontId="20" fillId="0" borderId="11" xfId="0" applyFont="1" applyFill="1" applyBorder="1"/>
    <xf numFmtId="0" fontId="20" fillId="0" borderId="10" xfId="0" applyFont="1" applyFill="1" applyBorder="1"/>
    <xf numFmtId="0" fontId="26" fillId="0" borderId="0" xfId="0" applyFont="1" applyFill="1" applyAlignment="1">
      <alignment vertical="top" wrapText="1"/>
    </xf>
    <xf numFmtId="0" fontId="0" fillId="0" borderId="0" xfId="0" applyFont="1" applyFill="1" applyAlignment="1">
      <alignment vertical="top" wrapText="1"/>
    </xf>
    <xf numFmtId="0" fontId="27" fillId="0" borderId="1" xfId="0" applyFont="1" applyFill="1" applyBorder="1" applyAlignment="1">
      <alignment horizontal="left" vertical="center" wrapText="1"/>
    </xf>
    <xf numFmtId="0" fontId="27" fillId="0" borderId="15" xfId="0" applyFont="1" applyFill="1" applyBorder="1" applyAlignment="1">
      <alignment horizontal="left" wrapText="1"/>
    </xf>
    <xf numFmtId="0" fontId="7" fillId="0" borderId="16" xfId="0" applyFont="1" applyFill="1" applyBorder="1" applyAlignment="1">
      <alignment horizontal="center" wrapText="1"/>
    </xf>
    <xf numFmtId="17" fontId="7" fillId="0" borderId="3" xfId="0" applyNumberFormat="1" applyFont="1" applyFill="1" applyBorder="1" applyAlignment="1">
      <alignment horizontal="center" wrapText="1"/>
    </xf>
    <xf numFmtId="17" fontId="7" fillId="0" borderId="2" xfId="0" applyNumberFormat="1" applyFont="1" applyFill="1" applyBorder="1" applyAlignment="1">
      <alignment horizontal="center" wrapText="1"/>
    </xf>
    <xf numFmtId="17" fontId="7" fillId="0" borderId="13" xfId="0" applyNumberFormat="1" applyFont="1" applyFill="1" applyBorder="1" applyAlignment="1">
      <alignment horizontal="center" wrapText="1"/>
    </xf>
    <xf numFmtId="0" fontId="27" fillId="0" borderId="0" xfId="0" applyFont="1" applyFill="1" applyBorder="1" applyAlignment="1">
      <alignment horizontal="left" wrapText="1"/>
    </xf>
    <xf numFmtId="0" fontId="27" fillId="0" borderId="17" xfId="0" applyFont="1" applyFill="1" applyBorder="1" applyAlignment="1">
      <alignment horizontal="left" wrapText="1"/>
    </xf>
    <xf numFmtId="3" fontId="7" fillId="0" borderId="17" xfId="0" applyNumberFormat="1" applyFont="1" applyFill="1" applyBorder="1"/>
    <xf numFmtId="3" fontId="10" fillId="0" borderId="6" xfId="0" applyNumberFormat="1" applyFont="1" applyFill="1" applyBorder="1" applyAlignment="1">
      <alignment horizontal="right"/>
    </xf>
    <xf numFmtId="165" fontId="10" fillId="0" borderId="6" xfId="0" applyNumberFormat="1" applyFont="1" applyFill="1" applyBorder="1" applyAlignment="1">
      <alignment horizontal="right"/>
    </xf>
    <xf numFmtId="164" fontId="10" fillId="0" borderId="6" xfId="1" applyNumberFormat="1" applyFont="1" applyFill="1" applyBorder="1" applyAlignment="1">
      <alignment horizontal="right"/>
    </xf>
    <xf numFmtId="165" fontId="10" fillId="0" borderId="0" xfId="0" applyNumberFormat="1" applyFont="1" applyFill="1" applyBorder="1" applyAlignment="1">
      <alignment horizontal="right"/>
    </xf>
    <xf numFmtId="164" fontId="0" fillId="0" borderId="0" xfId="0" applyNumberFormat="1" applyBorder="1"/>
    <xf numFmtId="164" fontId="2" fillId="0" borderId="0" xfId="0" applyNumberFormat="1" applyFont="1" applyBorder="1"/>
    <xf numFmtId="0" fontId="28" fillId="0" borderId="0" xfId="0" applyFont="1" applyFill="1" applyBorder="1"/>
    <xf numFmtId="0" fontId="19" fillId="0" borderId="0" xfId="0" applyFont="1" applyFill="1" applyBorder="1" applyAlignment="1">
      <alignment wrapText="1"/>
    </xf>
    <xf numFmtId="0" fontId="19" fillId="0" borderId="0" xfId="0" applyFont="1" applyFill="1" applyBorder="1"/>
    <xf numFmtId="0" fontId="7" fillId="0" borderId="18" xfId="0" applyFont="1" applyFill="1" applyBorder="1"/>
    <xf numFmtId="3" fontId="10" fillId="0" borderId="6" xfId="0" applyNumberFormat="1" applyFont="1" applyFill="1" applyBorder="1"/>
    <xf numFmtId="165" fontId="10" fillId="0" borderId="6" xfId="0" applyNumberFormat="1" applyFont="1" applyFill="1" applyBorder="1"/>
    <xf numFmtId="164" fontId="10" fillId="0" borderId="6" xfId="0" applyNumberFormat="1" applyFont="1" applyFill="1" applyBorder="1"/>
    <xf numFmtId="164" fontId="10" fillId="0" borderId="14" xfId="1" applyNumberFormat="1" applyFont="1" applyFill="1" applyBorder="1"/>
    <xf numFmtId="0" fontId="6" fillId="0" borderId="15" xfId="0" applyFont="1" applyFill="1" applyBorder="1"/>
    <xf numFmtId="3" fontId="6" fillId="0" borderId="16" xfId="0" applyNumberFormat="1" applyFont="1" applyFill="1" applyBorder="1"/>
    <xf numFmtId="3" fontId="5" fillId="0" borderId="7" xfId="0" applyNumberFormat="1" applyFont="1" applyFill="1" applyBorder="1"/>
    <xf numFmtId="165" fontId="5" fillId="0" borderId="7" xfId="0" applyNumberFormat="1" applyFont="1" applyFill="1" applyBorder="1"/>
    <xf numFmtId="164" fontId="5" fillId="0" borderId="7" xfId="1" applyNumberFormat="1" applyFont="1" applyFill="1" applyBorder="1"/>
    <xf numFmtId="164" fontId="5" fillId="0" borderId="12" xfId="1" applyNumberFormat="1" applyFont="1" applyFill="1" applyBorder="1"/>
    <xf numFmtId="3" fontId="6" fillId="0" borderId="17" xfId="0" applyNumberFormat="1" applyFont="1" applyFill="1" applyBorder="1"/>
    <xf numFmtId="3" fontId="5" fillId="0" borderId="6" xfId="0" applyNumberFormat="1" applyFont="1" applyFill="1" applyBorder="1"/>
    <xf numFmtId="165" fontId="5" fillId="0" borderId="6" xfId="0" applyNumberFormat="1" applyFont="1" applyFill="1" applyBorder="1"/>
    <xf numFmtId="164" fontId="5" fillId="0" borderId="14" xfId="1" applyNumberFormat="1" applyFont="1" applyFill="1" applyBorder="1"/>
    <xf numFmtId="3" fontId="0" fillId="0" borderId="0" xfId="0" applyNumberFormat="1"/>
    <xf numFmtId="164" fontId="0" fillId="0" borderId="0" xfId="0" applyNumberFormat="1"/>
    <xf numFmtId="0" fontId="7" fillId="0" borderId="1" xfId="3" applyFont="1" applyFill="1" applyBorder="1" applyAlignment="1">
      <alignment horizontal="left" wrapText="1"/>
    </xf>
    <xf numFmtId="0" fontId="7" fillId="0" borderId="15" xfId="3" applyFont="1" applyFill="1" applyBorder="1" applyAlignment="1">
      <alignment horizontal="left" wrapText="1"/>
    </xf>
    <xf numFmtId="0" fontId="7" fillId="0" borderId="5" xfId="3" applyFont="1" applyFill="1" applyBorder="1" applyAlignment="1">
      <alignment horizontal="left" wrapText="1"/>
    </xf>
    <xf numFmtId="0" fontId="7" fillId="0" borderId="0" xfId="3" applyFont="1" applyFill="1" applyBorder="1" applyAlignment="1">
      <alignment horizontal="left" wrapText="1"/>
    </xf>
    <xf numFmtId="0" fontId="7" fillId="0" borderId="3" xfId="3" applyFont="1" applyFill="1" applyBorder="1" applyAlignment="1">
      <alignment horizontal="center" wrapText="1"/>
    </xf>
    <xf numFmtId="0" fontId="7" fillId="0" borderId="4" xfId="3" applyFont="1" applyFill="1" applyBorder="1" applyAlignment="1">
      <alignment horizontal="center" wrapText="1"/>
    </xf>
    <xf numFmtId="0" fontId="7" fillId="0" borderId="11" xfId="3" applyFont="1" applyFill="1" applyBorder="1" applyAlignment="1">
      <alignment horizontal="center" wrapText="1"/>
    </xf>
    <xf numFmtId="0" fontId="7" fillId="0" borderId="9" xfId="3" applyFont="1" applyFill="1" applyBorder="1" applyAlignment="1">
      <alignment horizontal="center" wrapText="1"/>
    </xf>
    <xf numFmtId="0" fontId="7" fillId="0" borderId="1" xfId="3" applyFont="1" applyFill="1" applyBorder="1" applyAlignment="1">
      <alignment horizontal="center" wrapText="1"/>
    </xf>
    <xf numFmtId="0" fontId="7" fillId="0" borderId="15" xfId="3" applyFont="1" applyFill="1" applyBorder="1" applyAlignment="1">
      <alignment horizontal="center" wrapText="1"/>
    </xf>
    <xf numFmtId="0" fontId="7" fillId="0" borderId="7" xfId="3" applyFont="1" applyFill="1" applyBorder="1" applyAlignment="1">
      <alignment horizontal="center" wrapText="1"/>
    </xf>
    <xf numFmtId="0" fontId="27" fillId="0" borderId="0" xfId="3" applyFont="1" applyFill="1" applyBorder="1" applyAlignment="1">
      <alignment horizontal="left" wrapText="1"/>
    </xf>
    <xf numFmtId="0" fontId="7" fillId="0" borderId="0" xfId="3" applyFont="1" applyFill="1" applyBorder="1" applyAlignment="1">
      <alignment horizontal="center" wrapText="1"/>
    </xf>
    <xf numFmtId="0" fontId="7" fillId="0" borderId="6" xfId="3" applyFont="1" applyFill="1" applyBorder="1" applyAlignment="1">
      <alignment horizontal="center" wrapText="1"/>
    </xf>
    <xf numFmtId="0" fontId="7" fillId="0" borderId="5" xfId="3" applyFont="1" applyFill="1" applyBorder="1" applyAlignment="1">
      <alignment horizontal="center" wrapText="1"/>
    </xf>
    <xf numFmtId="0" fontId="7" fillId="0" borderId="0" xfId="3" applyFont="1" applyFill="1" applyBorder="1"/>
    <xf numFmtId="3" fontId="6" fillId="0" borderId="5" xfId="3" applyNumberFormat="1" applyFont="1" applyFill="1" applyBorder="1"/>
    <xf numFmtId="3" fontId="7" fillId="0" borderId="0" xfId="3" applyNumberFormat="1" applyFont="1" applyFill="1" applyBorder="1"/>
    <xf numFmtId="3" fontId="7" fillId="0" borderId="5" xfId="3" applyNumberFormat="1" applyFont="1" applyFill="1" applyBorder="1"/>
    <xf numFmtId="3" fontId="10" fillId="0" borderId="0" xfId="3" applyNumberFormat="1" applyFont="1" applyFill="1" applyBorder="1"/>
    <xf numFmtId="3" fontId="10" fillId="0" borderId="5" xfId="3" applyNumberFormat="1" applyFont="1" applyFill="1" applyBorder="1"/>
    <xf numFmtId="0" fontId="27" fillId="0" borderId="0" xfId="3" applyFont="1" applyFill="1" applyBorder="1"/>
    <xf numFmtId="0" fontId="7" fillId="0" borderId="0" xfId="3" applyFont="1" applyFill="1" applyBorder="1" applyAlignment="1">
      <alignment wrapText="1"/>
    </xf>
    <xf numFmtId="0" fontId="7" fillId="0" borderId="5" xfId="3" applyFont="1" applyFill="1" applyBorder="1"/>
    <xf numFmtId="3" fontId="7" fillId="0" borderId="9" xfId="3" applyNumberFormat="1" applyFont="1" applyFill="1" applyBorder="1"/>
    <xf numFmtId="3" fontId="7" fillId="0" borderId="11" xfId="3" applyNumberFormat="1" applyFont="1" applyFill="1" applyBorder="1"/>
    <xf numFmtId="0" fontId="6" fillId="0" borderId="1" xfId="3" applyFont="1" applyFill="1" applyBorder="1"/>
    <xf numFmtId="0" fontId="6" fillId="0" borderId="15" xfId="3" applyFont="1" applyFill="1" applyBorder="1"/>
    <xf numFmtId="3" fontId="6" fillId="0" borderId="1" xfId="3" applyNumberFormat="1" applyFont="1" applyFill="1" applyBorder="1"/>
    <xf numFmtId="0" fontId="6" fillId="0" borderId="5" xfId="3" applyFont="1" applyFill="1" applyBorder="1"/>
    <xf numFmtId="0" fontId="6" fillId="0" borderId="0" xfId="3" applyFont="1" applyFill="1" applyBorder="1"/>
    <xf numFmtId="3" fontId="6" fillId="0" borderId="0" xfId="3" applyNumberFormat="1" applyFont="1" applyFill="1" applyBorder="1"/>
    <xf numFmtId="0" fontId="7" fillId="0" borderId="11" xfId="3" applyFont="1" applyFill="1" applyBorder="1"/>
    <xf numFmtId="0" fontId="7" fillId="0" borderId="9" xfId="3" applyFont="1" applyFill="1" applyBorder="1"/>
    <xf numFmtId="0" fontId="7" fillId="0" borderId="10" xfId="3" applyFont="1" applyFill="1" applyBorder="1"/>
    <xf numFmtId="0" fontId="17" fillId="0" borderId="0" xfId="0" applyFont="1" applyFill="1" applyBorder="1" applyAlignment="1">
      <alignment horizontal="center" vertical="top" wrapText="1"/>
    </xf>
    <xf numFmtId="0" fontId="17" fillId="0" borderId="0" xfId="0" applyFont="1" applyFill="1" applyBorder="1" applyAlignment="1">
      <alignment vertical="top" wrapText="1"/>
    </xf>
    <xf numFmtId="0" fontId="30" fillId="0" borderId="0" xfId="0" applyFont="1" applyFill="1" applyBorder="1"/>
    <xf numFmtId="0" fontId="0" fillId="0" borderId="0" xfId="0" applyFill="1" applyBorder="1"/>
    <xf numFmtId="3" fontId="10" fillId="0" borderId="0" xfId="0" applyNumberFormat="1" applyFont="1" applyFill="1" applyBorder="1"/>
    <xf numFmtId="3" fontId="6" fillId="0" borderId="15" xfId="3" applyNumberFormat="1" applyFont="1" applyFill="1" applyBorder="1"/>
    <xf numFmtId="0" fontId="7" fillId="0" borderId="13" xfId="0" applyFont="1" applyFill="1" applyBorder="1" applyAlignment="1">
      <alignment wrapText="1"/>
    </xf>
    <xf numFmtId="0" fontId="15" fillId="0" borderId="19" xfId="0" applyFont="1" applyFill="1" applyBorder="1" applyAlignment="1">
      <alignment horizontal="center" wrapText="1"/>
    </xf>
    <xf numFmtId="0" fontId="15" fillId="0" borderId="20" xfId="0" applyFont="1" applyFill="1" applyBorder="1" applyAlignment="1">
      <alignment horizontal="center" wrapText="1"/>
    </xf>
    <xf numFmtId="0" fontId="15" fillId="0" borderId="21" xfId="0" applyFont="1" applyFill="1" applyBorder="1"/>
    <xf numFmtId="3" fontId="15" fillId="0" borderId="22" xfId="0" applyNumberFormat="1" applyFont="1" applyFill="1" applyBorder="1"/>
    <xf numFmtId="3" fontId="15" fillId="0" borderId="19" xfId="0" applyNumberFormat="1" applyFont="1" applyFill="1" applyBorder="1"/>
    <xf numFmtId="0" fontId="31" fillId="0" borderId="23" xfId="0" applyFont="1" applyFill="1" applyBorder="1"/>
    <xf numFmtId="164" fontId="31" fillId="0" borderId="23" xfId="0" applyNumberFormat="1" applyFont="1" applyFill="1" applyBorder="1"/>
    <xf numFmtId="164" fontId="31" fillId="0" borderId="9" xfId="0" applyNumberFormat="1" applyFont="1" applyFill="1" applyBorder="1"/>
    <xf numFmtId="3" fontId="15" fillId="0" borderId="21" xfId="0" applyNumberFormat="1" applyFont="1" applyFill="1" applyBorder="1"/>
    <xf numFmtId="3" fontId="15" fillId="0" borderId="24" xfId="0" applyNumberFormat="1" applyFont="1" applyFill="1" applyBorder="1"/>
    <xf numFmtId="0" fontId="31" fillId="0" borderId="21" xfId="0" applyFont="1" applyFill="1" applyBorder="1"/>
    <xf numFmtId="0" fontId="32" fillId="0" borderId="20" xfId="0" applyFont="1" applyFill="1" applyBorder="1"/>
    <xf numFmtId="3" fontId="32" fillId="0" borderId="19" xfId="0" applyNumberFormat="1" applyFont="1" applyFill="1" applyBorder="1"/>
    <xf numFmtId="0" fontId="33" fillId="0" borderId="26" xfId="0" applyFont="1" applyFill="1" applyBorder="1"/>
    <xf numFmtId="0" fontId="15" fillId="0" borderId="0" xfId="0" applyFont="1"/>
    <xf numFmtId="0" fontId="32" fillId="0" borderId="0" xfId="0" applyFont="1"/>
    <xf numFmtId="3" fontId="7" fillId="0" borderId="5" xfId="0" applyNumberFormat="1" applyFont="1" applyFill="1" applyBorder="1" applyAlignment="1">
      <alignment horizontal="right"/>
    </xf>
    <xf numFmtId="165" fontId="7" fillId="0" borderId="0" xfId="0" applyNumberFormat="1" applyFont="1" applyFill="1" applyBorder="1" applyAlignment="1">
      <alignment horizontal="right"/>
    </xf>
    <xf numFmtId="165" fontId="6" fillId="0" borderId="0" xfId="0" applyNumberFormat="1" applyFont="1" applyFill="1" applyBorder="1" applyAlignment="1">
      <alignment horizontal="right"/>
    </xf>
    <xf numFmtId="0" fontId="6" fillId="0" borderId="11" xfId="0" applyFont="1" applyFill="1" applyBorder="1"/>
    <xf numFmtId="0" fontId="7" fillId="0" borderId="13" xfId="0" applyFont="1" applyFill="1" applyBorder="1" applyAlignment="1">
      <alignment horizontal="center" wrapText="1"/>
    </xf>
    <xf numFmtId="0" fontId="7" fillId="0" borderId="1" xfId="0" applyFont="1" applyFill="1" applyBorder="1" applyAlignment="1">
      <alignment horizontal="center" wrapText="1"/>
    </xf>
    <xf numFmtId="0" fontId="6" fillId="0" borderId="0" xfId="0" applyFont="1" applyFill="1" applyAlignment="1">
      <alignment horizontal="left" wrapText="1"/>
    </xf>
    <xf numFmtId="0" fontId="13" fillId="0" borderId="0" xfId="2" applyFont="1" applyFill="1" applyBorder="1" applyAlignment="1">
      <alignment horizontal="right"/>
    </xf>
    <xf numFmtId="3" fontId="6" fillId="0" borderId="14" xfId="0" applyNumberFormat="1" applyFont="1" applyFill="1" applyBorder="1"/>
    <xf numFmtId="3" fontId="7" fillId="0" borderId="8" xfId="0" applyNumberFormat="1" applyFont="1" applyFill="1" applyBorder="1"/>
    <xf numFmtId="3" fontId="36" fillId="0" borderId="0" xfId="0" applyNumberFormat="1" applyFont="1" applyFill="1" applyBorder="1"/>
    <xf numFmtId="3" fontId="36" fillId="0" borderId="0" xfId="0" applyNumberFormat="1" applyFont="1" applyFill="1"/>
    <xf numFmtId="0" fontId="36" fillId="0" borderId="0" xfId="0" applyFont="1" applyFill="1"/>
    <xf numFmtId="0" fontId="7" fillId="0" borderId="15" xfId="0" applyFont="1" applyFill="1" applyBorder="1"/>
    <xf numFmtId="0" fontId="7" fillId="0" borderId="7" xfId="0" applyFont="1" applyFill="1" applyBorder="1"/>
    <xf numFmtId="0" fontId="7" fillId="0" borderId="12" xfId="0" applyFont="1" applyFill="1" applyBorder="1"/>
    <xf numFmtId="167" fontId="7" fillId="0" borderId="5" xfId="4" applyNumberFormat="1" applyFont="1" applyFill="1" applyBorder="1"/>
    <xf numFmtId="167" fontId="7" fillId="0" borderId="0" xfId="4" applyNumberFormat="1" applyFont="1" applyFill="1" applyBorder="1"/>
    <xf numFmtId="167" fontId="7" fillId="0" borderId="6" xfId="4" applyNumberFormat="1" applyFont="1" applyFill="1" applyBorder="1"/>
    <xf numFmtId="167" fontId="7" fillId="0" borderId="14" xfId="4" applyNumberFormat="1" applyFont="1" applyFill="1" applyBorder="1"/>
    <xf numFmtId="168" fontId="7" fillId="0" borderId="14" xfId="4" applyNumberFormat="1" applyFont="1" applyFill="1" applyBorder="1"/>
    <xf numFmtId="168" fontId="7" fillId="0" borderId="5" xfId="4" applyNumberFormat="1" applyFont="1" applyFill="1" applyBorder="1"/>
    <xf numFmtId="168" fontId="7" fillId="0" borderId="0" xfId="4" applyNumberFormat="1" applyFont="1" applyFill="1" applyBorder="1"/>
    <xf numFmtId="3" fontId="7" fillId="0" borderId="11" xfId="0" applyNumberFormat="1" applyFont="1" applyFill="1" applyBorder="1"/>
    <xf numFmtId="3" fontId="6" fillId="0" borderId="12" xfId="0" applyNumberFormat="1" applyFont="1" applyFill="1" applyBorder="1"/>
    <xf numFmtId="0" fontId="6" fillId="0" borderId="9" xfId="0" applyFont="1" applyFill="1" applyBorder="1"/>
    <xf numFmtId="0" fontId="7" fillId="0" borderId="11" xfId="0" applyFont="1" applyFill="1" applyBorder="1" applyAlignment="1">
      <alignment horizontal="center" wrapText="1"/>
    </xf>
    <xf numFmtId="0" fontId="7" fillId="0" borderId="9" xfId="0" applyFont="1" applyFill="1" applyBorder="1" applyAlignment="1">
      <alignment horizontal="center" wrapText="1"/>
    </xf>
    <xf numFmtId="0" fontId="7" fillId="0" borderId="10" xfId="0" applyFont="1" applyFill="1" applyBorder="1" applyAlignment="1">
      <alignment horizontal="center" wrapText="1"/>
    </xf>
    <xf numFmtId="0" fontId="27" fillId="0" borderId="11" xfId="0" applyFont="1" applyFill="1" applyBorder="1" applyAlignment="1">
      <alignment horizontal="left" vertical="center" wrapText="1"/>
    </xf>
    <xf numFmtId="0" fontId="7" fillId="0" borderId="9" xfId="0" applyFont="1" applyFill="1" applyBorder="1" applyAlignment="1">
      <alignment wrapText="1"/>
    </xf>
    <xf numFmtId="1" fontId="7" fillId="0" borderId="0" xfId="0" applyNumberFormat="1" applyFont="1" applyFill="1" applyBorder="1"/>
    <xf numFmtId="0" fontId="19" fillId="0" borderId="6" xfId="0" applyFont="1" applyFill="1" applyBorder="1" applyAlignment="1">
      <alignment horizontal="center" wrapText="1"/>
    </xf>
    <xf numFmtId="164" fontId="10" fillId="0" borderId="6" xfId="1" applyNumberFormat="1" applyFont="1" applyFill="1" applyBorder="1"/>
    <xf numFmtId="0" fontId="10" fillId="0" borderId="6" xfId="0" applyFont="1" applyFill="1" applyBorder="1"/>
    <xf numFmtId="0" fontId="7" fillId="0" borderId="5" xfId="0" applyFont="1" applyFill="1" applyBorder="1" applyAlignment="1">
      <alignment horizontal="right"/>
    </xf>
    <xf numFmtId="3" fontId="10" fillId="0" borderId="5" xfId="0" applyNumberFormat="1" applyFont="1" applyFill="1" applyBorder="1"/>
    <xf numFmtId="3" fontId="34" fillId="0" borderId="5" xfId="0" applyNumberFormat="1" applyFont="1" applyFill="1" applyBorder="1"/>
    <xf numFmtId="0" fontId="7" fillId="0" borderId="0" xfId="0" applyFont="1" applyFill="1" applyAlignment="1"/>
    <xf numFmtId="0" fontId="7" fillId="0" borderId="0" xfId="0" applyFont="1" applyFill="1" applyAlignment="1">
      <alignment vertical="top" wrapText="1"/>
    </xf>
    <xf numFmtId="0" fontId="6" fillId="0" borderId="0" xfId="0" applyFont="1" applyFill="1" applyAlignment="1">
      <alignment horizontal="left"/>
    </xf>
    <xf numFmtId="0" fontId="3" fillId="0" borderId="27" xfId="0" applyFont="1" applyBorder="1"/>
    <xf numFmtId="0" fontId="3" fillId="0" borderId="29" xfId="0" applyFont="1" applyBorder="1" applyAlignment="1">
      <alignment horizontal="center"/>
    </xf>
    <xf numFmtId="0" fontId="0" fillId="0" borderId="27" xfId="0" applyBorder="1"/>
    <xf numFmtId="164" fontId="0" fillId="0" borderId="27" xfId="0" applyNumberFormat="1" applyBorder="1"/>
    <xf numFmtId="164" fontId="0" fillId="0" borderId="28" xfId="0" applyNumberFormat="1" applyBorder="1"/>
    <xf numFmtId="164" fontId="0" fillId="0" borderId="29" xfId="0" applyNumberFormat="1" applyBorder="1"/>
    <xf numFmtId="0" fontId="0" fillId="0" borderId="30" xfId="0" applyBorder="1"/>
    <xf numFmtId="164" fontId="0" fillId="0" borderId="30" xfId="0" applyNumberFormat="1" applyBorder="1"/>
    <xf numFmtId="164" fontId="0" fillId="0" borderId="31" xfId="0" applyNumberFormat="1" applyBorder="1"/>
    <xf numFmtId="0" fontId="3" fillId="0" borderId="32" xfId="0" applyFont="1" applyBorder="1"/>
    <xf numFmtId="164" fontId="3" fillId="0" borderId="32" xfId="0" applyNumberFormat="1" applyFont="1" applyBorder="1"/>
    <xf numFmtId="164" fontId="3" fillId="0" borderId="33" xfId="0" applyNumberFormat="1" applyFont="1" applyBorder="1"/>
    <xf numFmtId="164" fontId="3" fillId="0" borderId="34" xfId="0" applyNumberFormat="1" applyFont="1" applyBorder="1"/>
    <xf numFmtId="0" fontId="0" fillId="0" borderId="9" xfId="0" applyBorder="1"/>
    <xf numFmtId="0" fontId="3" fillId="0" borderId="13" xfId="0" applyFont="1" applyBorder="1"/>
    <xf numFmtId="0" fontId="3" fillId="0" borderId="3" xfId="0" applyFont="1" applyBorder="1" applyAlignment="1">
      <alignment horizontal="center"/>
    </xf>
    <xf numFmtId="0" fontId="3" fillId="0" borderId="4" xfId="0" applyFont="1" applyBorder="1" applyAlignment="1">
      <alignment horizontal="center"/>
    </xf>
    <xf numFmtId="0" fontId="0" fillId="0" borderId="14" xfId="0" applyBorder="1"/>
    <xf numFmtId="164" fontId="0" fillId="0" borderId="6" xfId="0" applyNumberFormat="1" applyBorder="1"/>
    <xf numFmtId="0" fontId="0" fillId="0" borderId="8" xfId="0" applyBorder="1"/>
    <xf numFmtId="164" fontId="0" fillId="0" borderId="9" xfId="0" applyNumberFormat="1" applyBorder="1"/>
    <xf numFmtId="164" fontId="0" fillId="0" borderId="10" xfId="0" applyNumberFormat="1" applyBorder="1"/>
    <xf numFmtId="0" fontId="0" fillId="0" borderId="10" xfId="0" applyBorder="1"/>
    <xf numFmtId="164" fontId="0" fillId="0" borderId="11" xfId="0" applyNumberFormat="1" applyBorder="1"/>
    <xf numFmtId="0" fontId="7" fillId="0" borderId="3" xfId="3" applyFont="1" applyFill="1" applyBorder="1" applyAlignment="1">
      <alignment horizontal="center" wrapText="1"/>
    </xf>
    <xf numFmtId="0" fontId="0" fillId="0" borderId="13" xfId="0" applyBorder="1" applyAlignment="1">
      <alignment wrapText="1"/>
    </xf>
    <xf numFmtId="3" fontId="3" fillId="0" borderId="0" xfId="0" applyNumberFormat="1" applyFont="1" applyBorder="1"/>
    <xf numFmtId="164" fontId="3" fillId="0" borderId="0" xfId="0" applyNumberFormat="1" applyFont="1" applyBorder="1"/>
    <xf numFmtId="166" fontId="3" fillId="0" borderId="0" xfId="0" applyNumberFormat="1" applyFont="1" applyBorder="1"/>
    <xf numFmtId="0" fontId="0" fillId="0" borderId="0" xfId="0" applyFont="1"/>
    <xf numFmtId="17" fontId="7" fillId="0" borderId="5" xfId="0" applyNumberFormat="1" applyFont="1" applyFill="1" applyBorder="1" applyAlignment="1">
      <alignment horizontal="center" wrapText="1"/>
    </xf>
    <xf numFmtId="0" fontId="7" fillId="0" borderId="1" xfId="0" applyFont="1" applyFill="1" applyBorder="1" applyAlignment="1">
      <alignment horizontal="center" wrapText="1"/>
    </xf>
    <xf numFmtId="0" fontId="7" fillId="0" borderId="7" xfId="0" applyFont="1" applyFill="1" applyBorder="1" applyAlignment="1">
      <alignment horizontal="center" wrapText="1"/>
    </xf>
    <xf numFmtId="0" fontId="39" fillId="0" borderId="0" xfId="0" applyFont="1" applyFill="1" applyAlignment="1">
      <alignment vertical="top" wrapText="1"/>
    </xf>
    <xf numFmtId="0" fontId="39" fillId="0" borderId="0" xfId="0" applyFont="1"/>
    <xf numFmtId="0" fontId="37" fillId="0" borderId="0" xfId="0" applyFont="1" applyFill="1"/>
    <xf numFmtId="0" fontId="37" fillId="0" borderId="0" xfId="0" applyFont="1" applyFill="1" applyBorder="1" applyAlignment="1">
      <alignment horizontal="left" wrapText="1"/>
    </xf>
    <xf numFmtId="0" fontId="37" fillId="0" borderId="0" xfId="0" applyFont="1" applyFill="1" applyBorder="1" applyAlignment="1">
      <alignment horizontal="center" wrapText="1"/>
    </xf>
    <xf numFmtId="0" fontId="7" fillId="2" borderId="5" xfId="0" applyFont="1" applyFill="1" applyBorder="1"/>
    <xf numFmtId="0" fontId="0" fillId="2" borderId="0" xfId="0" applyFill="1"/>
    <xf numFmtId="0" fontId="7" fillId="0" borderId="14" xfId="0" quotePrefix="1" applyNumberFormat="1" applyFont="1" applyFill="1" applyBorder="1" applyAlignment="1">
      <alignment horizontal="left"/>
    </xf>
    <xf numFmtId="0" fontId="7" fillId="0" borderId="13" xfId="0" applyFont="1" applyFill="1" applyBorder="1" applyAlignment="1">
      <alignment horizontal="center" wrapText="1"/>
    </xf>
    <xf numFmtId="0" fontId="7" fillId="0" borderId="1" xfId="0" applyFont="1" applyFill="1" applyBorder="1" applyAlignment="1">
      <alignment horizontal="center" wrapText="1"/>
    </xf>
    <xf numFmtId="0" fontId="7" fillId="0" borderId="4" xfId="0" applyFont="1" applyFill="1" applyBorder="1" applyAlignment="1">
      <alignment horizontal="center" wrapText="1"/>
    </xf>
    <xf numFmtId="0" fontId="0" fillId="0" borderId="15" xfId="0" applyBorder="1"/>
    <xf numFmtId="0" fontId="0" fillId="0" borderId="7" xfId="0" applyBorder="1"/>
    <xf numFmtId="1" fontId="7" fillId="0" borderId="5" xfId="0" applyNumberFormat="1" applyFont="1" applyFill="1" applyBorder="1" applyAlignment="1">
      <alignment horizontal="center"/>
    </xf>
    <xf numFmtId="1" fontId="7" fillId="0" borderId="6" xfId="0" applyNumberFormat="1" applyFont="1" applyFill="1" applyBorder="1" applyAlignment="1">
      <alignment horizontal="center"/>
    </xf>
    <xf numFmtId="166" fontId="7" fillId="0" borderId="5" xfId="0" applyNumberFormat="1" applyFont="1" applyFill="1" applyBorder="1"/>
    <xf numFmtId="166" fontId="7" fillId="0" borderId="5" xfId="0" applyNumberFormat="1" applyFont="1" applyFill="1" applyBorder="1" applyAlignment="1">
      <alignment horizontal="center"/>
    </xf>
    <xf numFmtId="166" fontId="7" fillId="0" borderId="6" xfId="0" applyNumberFormat="1" applyFont="1" applyFill="1" applyBorder="1" applyAlignment="1">
      <alignment horizontal="center"/>
    </xf>
    <xf numFmtId="166" fontId="6" fillId="0" borderId="5" xfId="0" applyNumberFormat="1" applyFont="1" applyFill="1" applyBorder="1"/>
    <xf numFmtId="166" fontId="7" fillId="0" borderId="6" xfId="0" applyNumberFormat="1" applyFont="1" applyFill="1" applyBorder="1"/>
    <xf numFmtId="166" fontId="18" fillId="0" borderId="5" xfId="0" applyNumberFormat="1" applyFont="1" applyFill="1" applyBorder="1"/>
    <xf numFmtId="166" fontId="16" fillId="0" borderId="6" xfId="0" applyNumberFormat="1" applyFont="1" applyFill="1" applyBorder="1"/>
    <xf numFmtId="0" fontId="6" fillId="0" borderId="14" xfId="3" applyFont="1" applyFill="1" applyBorder="1" applyAlignment="1">
      <alignment horizontal="center" wrapText="1"/>
    </xf>
    <xf numFmtId="3" fontId="6" fillId="0" borderId="14" xfId="3" applyNumberFormat="1" applyFont="1" applyFill="1" applyBorder="1"/>
    <xf numFmtId="3" fontId="6" fillId="0" borderId="12" xfId="3" applyNumberFormat="1" applyFont="1" applyFill="1" applyBorder="1"/>
    <xf numFmtId="3" fontId="6" fillId="0" borderId="8" xfId="3" applyNumberFormat="1" applyFont="1" applyFill="1" applyBorder="1"/>
    <xf numFmtId="3" fontId="6" fillId="0" borderId="11" xfId="3" applyNumberFormat="1" applyFont="1" applyFill="1" applyBorder="1"/>
    <xf numFmtId="3" fontId="6" fillId="0" borderId="9" xfId="3" applyNumberFormat="1" applyFont="1" applyFill="1" applyBorder="1"/>
    <xf numFmtId="164" fontId="6" fillId="0" borderId="10" xfId="1" applyNumberFormat="1" applyFont="1" applyFill="1" applyBorder="1"/>
    <xf numFmtId="0" fontId="7" fillId="0" borderId="4" xfId="3" applyFont="1" applyFill="1" applyBorder="1" applyAlignment="1">
      <alignment horizontal="center" wrapText="1"/>
    </xf>
    <xf numFmtId="0" fontId="31" fillId="0" borderId="35" xfId="0" applyFont="1" applyFill="1" applyBorder="1"/>
    <xf numFmtId="0" fontId="7" fillId="0" borderId="36" xfId="0" applyFont="1" applyFill="1" applyBorder="1"/>
    <xf numFmtId="0" fontId="7" fillId="0" borderId="37" xfId="0" applyFont="1" applyFill="1" applyBorder="1"/>
    <xf numFmtId="3" fontId="15" fillId="0" borderId="39" xfId="0" applyNumberFormat="1" applyFont="1" applyFill="1" applyBorder="1"/>
    <xf numFmtId="3" fontId="15" fillId="0" borderId="15" xfId="0" applyNumberFormat="1" applyFont="1" applyFill="1" applyBorder="1"/>
    <xf numFmtId="3" fontId="15" fillId="0" borderId="38" xfId="0" applyNumberFormat="1" applyFont="1" applyFill="1" applyBorder="1"/>
    <xf numFmtId="3" fontId="32" fillId="0" borderId="40" xfId="0" applyNumberFormat="1" applyFont="1" applyFill="1" applyBorder="1"/>
    <xf numFmtId="3" fontId="15" fillId="0" borderId="0" xfId="0" applyNumberFormat="1" applyFont="1" applyFill="1" applyBorder="1"/>
    <xf numFmtId="3" fontId="15" fillId="0" borderId="25" xfId="0" applyNumberFormat="1" applyFont="1" applyFill="1" applyBorder="1"/>
    <xf numFmtId="164" fontId="31" fillId="0" borderId="26" xfId="0" applyNumberFormat="1" applyFont="1" applyFill="1" applyBorder="1"/>
    <xf numFmtId="3" fontId="32" fillId="0" borderId="12" xfId="0" applyNumberFormat="1" applyFont="1" applyFill="1" applyBorder="1"/>
    <xf numFmtId="164" fontId="33" fillId="0" borderId="23" xfId="0" applyNumberFormat="1" applyFont="1" applyFill="1" applyBorder="1"/>
    <xf numFmtId="164" fontId="33" fillId="0" borderId="9" xfId="0" applyNumberFormat="1" applyFont="1" applyFill="1" applyBorder="1"/>
    <xf numFmtId="164" fontId="33" fillId="0" borderId="8" xfId="0" applyNumberFormat="1" applyFont="1" applyFill="1" applyBorder="1"/>
    <xf numFmtId="165" fontId="7" fillId="0" borderId="14" xfId="0" applyNumberFormat="1" applyFont="1" applyFill="1" applyBorder="1"/>
    <xf numFmtId="165" fontId="6" fillId="0" borderId="14" xfId="0" applyNumberFormat="1" applyFont="1" applyFill="1" applyBorder="1"/>
    <xf numFmtId="9" fontId="7" fillId="0" borderId="15" xfId="1" applyFont="1" applyFill="1" applyBorder="1" applyAlignment="1">
      <alignment horizontal="center" wrapText="1"/>
    </xf>
    <xf numFmtId="9" fontId="7" fillId="0" borderId="0" xfId="1" applyFont="1" applyFill="1" applyBorder="1" applyAlignment="1">
      <alignment horizontal="right"/>
    </xf>
    <xf numFmtId="165" fontId="7" fillId="0" borderId="6" xfId="0" applyNumberFormat="1" applyFont="1" applyFill="1" applyBorder="1" applyAlignment="1">
      <alignment horizontal="right"/>
    </xf>
    <xf numFmtId="0" fontId="0" fillId="0" borderId="1" xfId="0" applyBorder="1"/>
    <xf numFmtId="0" fontId="0" fillId="0" borderId="5" xfId="0" applyBorder="1"/>
    <xf numFmtId="165" fontId="6" fillId="0" borderId="6" xfId="0" applyNumberFormat="1" applyFont="1" applyFill="1" applyBorder="1" applyAlignment="1">
      <alignment horizontal="right"/>
    </xf>
    <xf numFmtId="0" fontId="7" fillId="0" borderId="13" xfId="3" applyFont="1" applyFill="1" applyBorder="1" applyAlignment="1">
      <alignment horizontal="center" wrapText="1"/>
    </xf>
    <xf numFmtId="0" fontId="6" fillId="0" borderId="8" xfId="3" applyFont="1" applyFill="1" applyBorder="1"/>
    <xf numFmtId="1" fontId="7" fillId="0" borderId="9" xfId="3" applyNumberFormat="1" applyFont="1" applyFill="1" applyBorder="1"/>
    <xf numFmtId="1" fontId="7" fillId="0" borderId="10" xfId="1" applyNumberFormat="1" applyFont="1" applyFill="1" applyBorder="1"/>
    <xf numFmtId="1" fontId="7" fillId="0" borderId="11" xfId="3" applyNumberFormat="1" applyFont="1" applyFill="1" applyBorder="1"/>
    <xf numFmtId="1" fontId="7" fillId="0" borderId="9" xfId="1" applyNumberFormat="1" applyFont="1" applyFill="1" applyBorder="1"/>
    <xf numFmtId="1" fontId="6" fillId="0" borderId="15" xfId="3" applyNumberFormat="1" applyFont="1" applyFill="1" applyBorder="1"/>
    <xf numFmtId="1" fontId="7" fillId="0" borderId="0" xfId="3" applyNumberFormat="1" applyFont="1" applyFill="1" applyBorder="1" applyProtection="1">
      <protection locked="0"/>
    </xf>
    <xf numFmtId="1" fontId="7" fillId="0" borderId="6" xfId="1" applyNumberFormat="1" applyFont="1" applyFill="1" applyBorder="1" applyProtection="1">
      <protection locked="0"/>
    </xf>
    <xf numFmtId="1" fontId="7" fillId="0" borderId="5" xfId="3" applyNumberFormat="1" applyFont="1" applyFill="1" applyBorder="1" applyProtection="1">
      <protection locked="0"/>
    </xf>
    <xf numFmtId="1" fontId="7" fillId="0" borderId="0" xfId="1" applyNumberFormat="1" applyFont="1" applyFill="1" applyBorder="1" applyProtection="1">
      <protection locked="0"/>
    </xf>
    <xf numFmtId="1" fontId="7" fillId="0" borderId="5" xfId="3" applyNumberFormat="1" applyFont="1" applyFill="1" applyBorder="1" applyAlignment="1" applyProtection="1">
      <alignment horizontal="right"/>
      <protection locked="0"/>
    </xf>
    <xf numFmtId="9" fontId="7" fillId="0" borderId="6" xfId="1" applyFont="1" applyFill="1" applyBorder="1" applyProtection="1">
      <protection locked="0"/>
    </xf>
    <xf numFmtId="9" fontId="7" fillId="0" borderId="0" xfId="1" applyFont="1" applyFill="1" applyBorder="1" applyProtection="1">
      <protection locked="0"/>
    </xf>
    <xf numFmtId="9" fontId="6" fillId="0" borderId="14" xfId="1" applyFont="1" applyFill="1" applyBorder="1"/>
    <xf numFmtId="9" fontId="6" fillId="0" borderId="12" xfId="1" applyFont="1" applyFill="1" applyBorder="1"/>
    <xf numFmtId="9" fontId="6" fillId="0" borderId="7" xfId="1" applyFont="1" applyFill="1" applyBorder="1"/>
    <xf numFmtId="9" fontId="6" fillId="0" borderId="0" xfId="1" applyFont="1" applyFill="1" applyBorder="1"/>
    <xf numFmtId="9" fontId="6" fillId="0" borderId="6" xfId="1" applyFont="1" applyFill="1" applyBorder="1"/>
    <xf numFmtId="0" fontId="9" fillId="0" borderId="9" xfId="0" applyFont="1" applyFill="1" applyBorder="1" applyAlignment="1"/>
    <xf numFmtId="0" fontId="6" fillId="0" borderId="9" xfId="0" applyFont="1" applyFill="1" applyBorder="1" applyAlignment="1"/>
    <xf numFmtId="0" fontId="7" fillId="0" borderId="1" xfId="0" applyFont="1" applyFill="1" applyBorder="1" applyAlignment="1">
      <alignment horizontal="center" wrapText="1"/>
    </xf>
    <xf numFmtId="0" fontId="7" fillId="0" borderId="4" xfId="0" applyFont="1" applyFill="1" applyBorder="1" applyAlignment="1">
      <alignment horizontal="center" wrapText="1"/>
    </xf>
    <xf numFmtId="164" fontId="7" fillId="0" borderId="0" xfId="0" applyNumberFormat="1" applyFont="1" applyFill="1"/>
    <xf numFmtId="0" fontId="7" fillId="0" borderId="13" xfId="0" applyFont="1" applyFill="1" applyBorder="1" applyAlignment="1">
      <alignment horizontal="center" wrapText="1"/>
    </xf>
    <xf numFmtId="0" fontId="0" fillId="0" borderId="14" xfId="0" applyBorder="1" applyAlignment="1">
      <alignment horizontal="center"/>
    </xf>
    <xf numFmtId="0" fontId="7" fillId="0" borderId="3" xfId="3" applyFont="1" applyFill="1" applyBorder="1" applyAlignment="1">
      <alignment horizontal="center" wrapText="1"/>
    </xf>
    <xf numFmtId="0" fontId="7" fillId="0" borderId="4" xfId="3" applyFont="1" applyFill="1" applyBorder="1" applyAlignment="1">
      <alignment horizontal="center" wrapText="1"/>
    </xf>
    <xf numFmtId="0" fontId="7" fillId="0" borderId="12" xfId="0" applyFont="1" applyFill="1" applyBorder="1" applyAlignment="1">
      <alignment horizontal="center" wrapText="1"/>
    </xf>
    <xf numFmtId="1" fontId="8" fillId="0" borderId="0" xfId="0" applyNumberFormat="1" applyFont="1" applyFill="1" applyAlignment="1">
      <alignment vertical="top" wrapText="1"/>
    </xf>
    <xf numFmtId="0" fontId="8" fillId="0" borderId="9" xfId="0" applyFont="1" applyFill="1" applyBorder="1" applyAlignment="1">
      <alignment vertical="top" wrapText="1"/>
    </xf>
    <xf numFmtId="164" fontId="40" fillId="0" borderId="6" xfId="1" applyNumberFormat="1" applyFont="1" applyFill="1" applyBorder="1"/>
    <xf numFmtId="0" fontId="0" fillId="0" borderId="13" xfId="0" applyBorder="1"/>
    <xf numFmtId="0" fontId="3" fillId="0" borderId="2" xfId="0" applyFont="1" applyBorder="1" applyAlignment="1">
      <alignment horizontal="center"/>
    </xf>
    <xf numFmtId="164" fontId="0" fillId="0" borderId="1" xfId="0" applyNumberFormat="1" applyBorder="1"/>
    <xf numFmtId="164" fontId="0" fillId="0" borderId="15" xfId="0" applyNumberFormat="1" applyBorder="1"/>
    <xf numFmtId="164" fontId="0" fillId="0" borderId="7" xfId="0" applyNumberFormat="1" applyBorder="1"/>
    <xf numFmtId="164" fontId="0" fillId="0" borderId="5" xfId="0" applyNumberFormat="1" applyBorder="1"/>
    <xf numFmtId="164" fontId="3" fillId="0" borderId="41" xfId="0" applyNumberFormat="1" applyFont="1" applyBorder="1"/>
    <xf numFmtId="164" fontId="3" fillId="0" borderId="42" xfId="0" applyNumberFormat="1" applyFont="1" applyBorder="1"/>
    <xf numFmtId="0" fontId="3" fillId="0" borderId="12" xfId="0" applyFont="1" applyBorder="1" applyAlignment="1">
      <alignment horizontal="center"/>
    </xf>
    <xf numFmtId="164" fontId="0" fillId="0" borderId="12" xfId="0" applyNumberFormat="1" applyBorder="1"/>
    <xf numFmtId="164" fontId="0" fillId="0" borderId="14" xfId="0" applyNumberFormat="1" applyBorder="1"/>
    <xf numFmtId="164" fontId="3" fillId="0" borderId="43" xfId="0" applyNumberFormat="1" applyFont="1" applyBorder="1"/>
    <xf numFmtId="0" fontId="3" fillId="0" borderId="27" xfId="0" applyFont="1" applyBorder="1" applyAlignment="1">
      <alignment horizontal="center" wrapText="1"/>
    </xf>
    <xf numFmtId="0" fontId="3" fillId="0" borderId="28"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13" xfId="0" applyFont="1" applyBorder="1" applyAlignment="1">
      <alignment horizontal="center"/>
    </xf>
    <xf numFmtId="164" fontId="0" fillId="0" borderId="5" xfId="1" applyNumberFormat="1" applyFont="1" applyBorder="1"/>
    <xf numFmtId="164" fontId="0" fillId="0" borderId="0" xfId="1" applyNumberFormat="1" applyFont="1" applyBorder="1"/>
    <xf numFmtId="164" fontId="0" fillId="0" borderId="14" xfId="1" applyNumberFormat="1" applyFont="1" applyBorder="1"/>
    <xf numFmtId="164" fontId="0" fillId="0" borderId="6" xfId="1" applyNumberFormat="1" applyFont="1" applyBorder="1"/>
    <xf numFmtId="164" fontId="3" fillId="0" borderId="11" xfId="0" applyNumberFormat="1" applyFont="1" applyBorder="1"/>
    <xf numFmtId="164" fontId="3" fillId="0" borderId="9" xfId="0" applyNumberFormat="1" applyFont="1" applyBorder="1"/>
    <xf numFmtId="164" fontId="0" fillId="0" borderId="11" xfId="1" applyNumberFormat="1" applyFont="1" applyBorder="1"/>
    <xf numFmtId="164" fontId="0" fillId="0" borderId="9" xfId="1" applyNumberFormat="1" applyFont="1" applyBorder="1"/>
    <xf numFmtId="164" fontId="0" fillId="0" borderId="10" xfId="1" applyNumberFormat="1" applyFont="1" applyBorder="1"/>
    <xf numFmtId="164" fontId="3" fillId="0" borderId="8" xfId="0" applyNumberFormat="1" applyFont="1" applyBorder="1"/>
    <xf numFmtId="164" fontId="0" fillId="0" borderId="8" xfId="1" applyNumberFormat="1" applyFont="1" applyBorder="1"/>
    <xf numFmtId="0" fontId="0" fillId="0" borderId="12" xfId="0" applyBorder="1"/>
    <xf numFmtId="0" fontId="3" fillId="0" borderId="3" xfId="0" applyFont="1" applyBorder="1" applyAlignment="1">
      <alignment horizontal="left"/>
    </xf>
    <xf numFmtId="0" fontId="7" fillId="0" borderId="12" xfId="0" applyFont="1" applyFill="1" applyBorder="1" applyAlignment="1">
      <alignment horizontal="left"/>
    </xf>
    <xf numFmtId="164" fontId="0" fillId="0" borderId="1" xfId="1" applyNumberFormat="1" applyFont="1" applyBorder="1"/>
    <xf numFmtId="164" fontId="0" fillId="0" borderId="15" xfId="1" applyNumberFormat="1" applyFont="1" applyBorder="1"/>
    <xf numFmtId="164" fontId="0" fillId="0" borderId="7" xfId="1" applyNumberFormat="1" applyFont="1" applyBorder="1"/>
    <xf numFmtId="0" fontId="3" fillId="0" borderId="4" xfId="0" applyFont="1" applyBorder="1" applyAlignment="1">
      <alignment horizontal="center" wrapText="1"/>
    </xf>
    <xf numFmtId="17" fontId="7" fillId="0" borderId="5" xfId="0" applyNumberFormat="1" applyFont="1" applyFill="1" applyBorder="1" applyAlignment="1">
      <alignment horizontal="center" wrapText="1"/>
    </xf>
    <xf numFmtId="0" fontId="7" fillId="0" borderId="1" xfId="0" applyFont="1" applyFill="1" applyBorder="1" applyAlignment="1">
      <alignment horizontal="center" wrapText="1"/>
    </xf>
    <xf numFmtId="0" fontId="7" fillId="0" borderId="7" xfId="0" applyFont="1" applyFill="1" applyBorder="1" applyAlignment="1">
      <alignment horizontal="center" wrapText="1"/>
    </xf>
    <xf numFmtId="1" fontId="0" fillId="0" borderId="0" xfId="0" applyNumberFormat="1"/>
    <xf numFmtId="9" fontId="7" fillId="0" borderId="10" xfId="1" applyFont="1" applyFill="1" applyBorder="1"/>
    <xf numFmtId="9" fontId="7" fillId="0" borderId="9" xfId="1" applyFont="1" applyFill="1" applyBorder="1"/>
    <xf numFmtId="0" fontId="7" fillId="0" borderId="13" xfId="0" applyFont="1" applyFill="1" applyBorder="1" applyAlignment="1">
      <alignment horizontal="left" wrapText="1"/>
    </xf>
    <xf numFmtId="0" fontId="7" fillId="0" borderId="12" xfId="0" applyFont="1" applyFill="1" applyBorder="1" applyAlignment="1">
      <alignment horizontal="left" wrapText="1"/>
    </xf>
    <xf numFmtId="0" fontId="8" fillId="0" borderId="14" xfId="0" applyFont="1" applyFill="1" applyBorder="1" applyAlignment="1">
      <alignment vertical="top" wrapText="1"/>
    </xf>
    <xf numFmtId="0" fontId="16" fillId="0" borderId="14" xfId="0" applyFont="1" applyFill="1" applyBorder="1"/>
    <xf numFmtId="3" fontId="16" fillId="0" borderId="14" xfId="0" applyNumberFormat="1" applyFont="1" applyFill="1" applyBorder="1"/>
    <xf numFmtId="3" fontId="7" fillId="0" borderId="14" xfId="0" applyNumberFormat="1" applyFont="1" applyFill="1" applyBorder="1" applyAlignment="1">
      <alignment horizontal="right"/>
    </xf>
    <xf numFmtId="165" fontId="7" fillId="0" borderId="14" xfId="0" applyNumberFormat="1" applyFont="1" applyFill="1" applyBorder="1" applyAlignment="1">
      <alignment horizontal="center"/>
    </xf>
    <xf numFmtId="165" fontId="16" fillId="0" borderId="14" xfId="0" applyNumberFormat="1" applyFont="1" applyFill="1" applyBorder="1"/>
    <xf numFmtId="165" fontId="15" fillId="0" borderId="14" xfId="0" applyNumberFormat="1" applyFont="1" applyFill="1" applyBorder="1"/>
    <xf numFmtId="166" fontId="0" fillId="0" borderId="14" xfId="0" applyNumberFormat="1" applyBorder="1"/>
    <xf numFmtId="0" fontId="20" fillId="0" borderId="14" xfId="0" applyFont="1" applyFill="1" applyBorder="1" applyAlignment="1">
      <alignment horizontal="center" wrapText="1"/>
    </xf>
    <xf numFmtId="0" fontId="20" fillId="0" borderId="14" xfId="0" applyFont="1" applyFill="1" applyBorder="1"/>
    <xf numFmtId="166" fontId="20" fillId="0" borderId="14" xfId="0" applyNumberFormat="1" applyFont="1" applyFill="1" applyBorder="1"/>
    <xf numFmtId="165" fontId="20" fillId="0" borderId="14" xfId="0" applyNumberFormat="1" applyFont="1" applyFill="1" applyBorder="1"/>
    <xf numFmtId="166" fontId="21" fillId="0" borderId="14" xfId="0" applyNumberFormat="1" applyFont="1" applyFill="1" applyBorder="1"/>
    <xf numFmtId="165" fontId="21" fillId="0" borderId="14" xfId="0" applyNumberFormat="1" applyFont="1" applyFill="1" applyBorder="1"/>
    <xf numFmtId="3" fontId="20" fillId="0" borderId="14" xfId="0" applyNumberFormat="1" applyFont="1" applyFill="1" applyBorder="1"/>
    <xf numFmtId="165" fontId="22" fillId="0" borderId="14" xfId="0" applyNumberFormat="1" applyFont="1" applyFill="1" applyBorder="1"/>
    <xf numFmtId="0" fontId="23" fillId="0" borderId="14" xfId="0" applyFont="1" applyFill="1" applyBorder="1"/>
    <xf numFmtId="165" fontId="24" fillId="0" borderId="14" xfId="0" applyNumberFormat="1" applyFont="1" applyFill="1" applyBorder="1"/>
    <xf numFmtId="165" fontId="25" fillId="0" borderId="14" xfId="0" applyNumberFormat="1" applyFont="1" applyFill="1" applyBorder="1"/>
    <xf numFmtId="3" fontId="20" fillId="0" borderId="8" xfId="0" applyNumberFormat="1" applyFont="1" applyFill="1" applyBorder="1"/>
    <xf numFmtId="0" fontId="20" fillId="0" borderId="8" xfId="0" applyFont="1" applyFill="1" applyBorder="1"/>
    <xf numFmtId="0" fontId="7" fillId="0" borderId="12" xfId="0" applyFont="1" applyFill="1" applyBorder="1" applyAlignment="1">
      <alignment wrapText="1"/>
    </xf>
    <xf numFmtId="0" fontId="7" fillId="0" borderId="14" xfId="0" applyFont="1" applyFill="1" applyBorder="1" applyAlignment="1">
      <alignment wrapText="1"/>
    </xf>
    <xf numFmtId="3" fontId="10" fillId="0" borderId="14" xfId="0" applyNumberFormat="1" applyFont="1" applyFill="1" applyBorder="1" applyAlignment="1">
      <alignment horizontal="right"/>
    </xf>
    <xf numFmtId="3" fontId="5" fillId="0" borderId="14" xfId="0" applyNumberFormat="1" applyFont="1" applyFill="1" applyBorder="1" applyAlignment="1">
      <alignment horizontal="right"/>
    </xf>
    <xf numFmtId="0" fontId="34" fillId="0" borderId="14" xfId="0" applyFont="1" applyFill="1" applyBorder="1"/>
    <xf numFmtId="0" fontId="34" fillId="0" borderId="14" xfId="0" applyFont="1" applyFill="1" applyBorder="1" applyAlignment="1">
      <alignment horizontal="right"/>
    </xf>
    <xf numFmtId="3" fontId="34" fillId="0" borderId="14" xfId="0" applyNumberFormat="1" applyFont="1" applyFill="1" applyBorder="1"/>
    <xf numFmtId="0" fontId="7" fillId="2" borderId="13" xfId="0" applyFont="1" applyFill="1" applyBorder="1" applyAlignment="1">
      <alignment horizontal="center" wrapText="1"/>
    </xf>
    <xf numFmtId="0" fontId="7" fillId="2" borderId="12" xfId="0" applyFont="1" applyFill="1" applyBorder="1" applyAlignment="1">
      <alignment horizontal="center" wrapText="1"/>
    </xf>
    <xf numFmtId="0" fontId="7" fillId="2" borderId="14" xfId="0" applyFont="1" applyFill="1" applyBorder="1"/>
    <xf numFmtId="3" fontId="10" fillId="2" borderId="14" xfId="0" applyNumberFormat="1" applyFont="1" applyFill="1" applyBorder="1"/>
    <xf numFmtId="3" fontId="5" fillId="2" borderId="14" xfId="0" applyNumberFormat="1" applyFont="1" applyFill="1" applyBorder="1"/>
    <xf numFmtId="0" fontId="34" fillId="2" borderId="14" xfId="0" applyFont="1" applyFill="1" applyBorder="1"/>
    <xf numFmtId="0" fontId="7" fillId="2" borderId="8" xfId="0" applyFont="1" applyFill="1" applyBorder="1"/>
    <xf numFmtId="165" fontId="10" fillId="0" borderId="14" xfId="0" applyNumberFormat="1" applyFont="1" applyFill="1" applyBorder="1"/>
    <xf numFmtId="165" fontId="10" fillId="0" borderId="14" xfId="0" applyNumberFormat="1" applyFont="1" applyFill="1" applyBorder="1" applyAlignment="1">
      <alignment horizontal="right"/>
    </xf>
    <xf numFmtId="165" fontId="5" fillId="0" borderId="14" xfId="0" applyNumberFormat="1" applyFont="1" applyFill="1" applyBorder="1"/>
    <xf numFmtId="165" fontId="5" fillId="0" borderId="14" xfId="0" applyNumberFormat="1" applyFont="1" applyFill="1" applyBorder="1" applyAlignment="1">
      <alignment horizontal="right"/>
    </xf>
    <xf numFmtId="165" fontId="7" fillId="0" borderId="14" xfId="0" applyNumberFormat="1" applyFont="1" applyFill="1" applyBorder="1" applyAlignment="1">
      <alignment horizontal="right"/>
    </xf>
    <xf numFmtId="0" fontId="6" fillId="0" borderId="0" xfId="0" applyFont="1" applyFill="1" applyAlignment="1">
      <alignment wrapText="1"/>
    </xf>
    <xf numFmtId="0" fontId="7" fillId="0" borderId="12" xfId="0" applyFont="1" applyFill="1" applyBorder="1" applyAlignment="1">
      <alignment horizontal="center" wrapText="1"/>
    </xf>
    <xf numFmtId="17" fontId="10" fillId="0" borderId="5" xfId="0" applyNumberFormat="1" applyFont="1" applyFill="1" applyBorder="1" applyAlignment="1">
      <alignment horizontal="center" wrapText="1"/>
    </xf>
    <xf numFmtId="17" fontId="10" fillId="0" borderId="6" xfId="0" applyNumberFormat="1" applyFont="1" applyFill="1" applyBorder="1" applyAlignment="1">
      <alignment horizontal="center" wrapText="1"/>
    </xf>
    <xf numFmtId="0" fontId="10" fillId="0" borderId="7" xfId="0" applyFont="1" applyFill="1" applyBorder="1" applyAlignment="1">
      <alignment horizontal="center" wrapText="1"/>
    </xf>
    <xf numFmtId="0" fontId="10" fillId="0" borderId="6" xfId="0" applyFont="1" applyFill="1" applyBorder="1" applyAlignment="1">
      <alignment horizontal="center" wrapText="1"/>
    </xf>
    <xf numFmtId="3" fontId="10" fillId="0" borderId="5" xfId="0" applyNumberFormat="1" applyFont="1" applyFill="1" applyBorder="1" applyAlignment="1">
      <alignment horizontal="right"/>
    </xf>
    <xf numFmtId="3" fontId="5" fillId="0" borderId="1" xfId="0" applyNumberFormat="1" applyFont="1" applyFill="1" applyBorder="1"/>
    <xf numFmtId="3" fontId="5" fillId="0" borderId="5" xfId="0" applyNumberFormat="1" applyFont="1" applyFill="1" applyBorder="1"/>
    <xf numFmtId="0" fontId="41" fillId="0" borderId="11" xfId="0" applyFont="1" applyFill="1" applyBorder="1"/>
    <xf numFmtId="0" fontId="41" fillId="0" borderId="10" xfId="0" applyFont="1" applyFill="1" applyBorder="1"/>
    <xf numFmtId="0" fontId="33" fillId="0" borderId="21" xfId="0" applyFont="1" applyFill="1" applyBorder="1"/>
    <xf numFmtId="3" fontId="32" fillId="0" borderId="1" xfId="0" applyNumberFormat="1" applyFont="1" applyFill="1" applyBorder="1"/>
    <xf numFmtId="3" fontId="32" fillId="0" borderId="39" xfId="0" applyNumberFormat="1" applyFont="1" applyFill="1" applyBorder="1"/>
    <xf numFmtId="3" fontId="32" fillId="0" borderId="15" xfId="0" applyNumberFormat="1" applyFont="1" applyFill="1" applyBorder="1"/>
    <xf numFmtId="3" fontId="32" fillId="0" borderId="7" xfId="0" applyNumberFormat="1" applyFont="1" applyFill="1" applyBorder="1"/>
    <xf numFmtId="0" fontId="7" fillId="0" borderId="13" xfId="0" applyFont="1" applyFill="1" applyBorder="1" applyAlignment="1">
      <alignment horizontal="center" wrapText="1"/>
    </xf>
    <xf numFmtId="0" fontId="7" fillId="0" borderId="1" xfId="0" applyFont="1" applyFill="1" applyBorder="1" applyAlignment="1">
      <alignment horizontal="center" wrapText="1"/>
    </xf>
    <xf numFmtId="0" fontId="7" fillId="0" borderId="12" xfId="0" applyFont="1" applyFill="1" applyBorder="1" applyAlignment="1">
      <alignment horizontal="center" wrapText="1"/>
    </xf>
    <xf numFmtId="0" fontId="7" fillId="0" borderId="4" xfId="0" applyFont="1" applyFill="1" applyBorder="1" applyAlignment="1">
      <alignment horizontal="center" wrapText="1"/>
    </xf>
    <xf numFmtId="164" fontId="0" fillId="0" borderId="8" xfId="0" applyNumberFormat="1" applyBorder="1"/>
    <xf numFmtId="166" fontId="0" fillId="0" borderId="8" xfId="0" applyNumberFormat="1" applyBorder="1"/>
    <xf numFmtId="0" fontId="7" fillId="0" borderId="13" xfId="0" applyFont="1" applyFill="1" applyBorder="1" applyAlignment="1">
      <alignment horizontal="center" wrapText="1"/>
    </xf>
    <xf numFmtId="0" fontId="7" fillId="0" borderId="1" xfId="0" applyFont="1" applyFill="1" applyBorder="1" applyAlignment="1">
      <alignment horizontal="center" wrapText="1"/>
    </xf>
    <xf numFmtId="0" fontId="7" fillId="0" borderId="12" xfId="0" applyFont="1" applyFill="1" applyBorder="1" applyAlignment="1">
      <alignment horizontal="center" wrapText="1"/>
    </xf>
    <xf numFmtId="0" fontId="0" fillId="0" borderId="4" xfId="0" applyNumberFormat="1" applyBorder="1"/>
    <xf numFmtId="0" fontId="0" fillId="0" borderId="11" xfId="0" applyBorder="1"/>
    <xf numFmtId="0" fontId="0" fillId="0" borderId="4" xfId="0" applyBorder="1" applyAlignment="1">
      <alignment wrapText="1"/>
    </xf>
    <xf numFmtId="0" fontId="0" fillId="0" borderId="2" xfId="0" applyBorder="1" applyAlignment="1">
      <alignment wrapText="1"/>
    </xf>
    <xf numFmtId="0" fontId="0" fillId="0" borderId="2" xfId="0" applyBorder="1"/>
    <xf numFmtId="0" fontId="3" fillId="3" borderId="11" xfId="0" applyFont="1" applyFill="1" applyBorder="1"/>
    <xf numFmtId="0" fontId="3" fillId="3" borderId="8" xfId="0" applyFont="1" applyFill="1" applyBorder="1"/>
    <xf numFmtId="0" fontId="3" fillId="3" borderId="10" xfId="0" applyNumberFormat="1" applyFont="1" applyFill="1" applyBorder="1"/>
    <xf numFmtId="3" fontId="6" fillId="0" borderId="7" xfId="3" applyNumberFormat="1" applyFont="1" applyFill="1" applyBorder="1"/>
    <xf numFmtId="9" fontId="6" fillId="0" borderId="15" xfId="1" applyFont="1" applyFill="1" applyBorder="1"/>
    <xf numFmtId="164" fontId="7" fillId="0" borderId="14" xfId="1" applyNumberFormat="1" applyFont="1" applyFill="1" applyBorder="1"/>
    <xf numFmtId="164" fontId="6" fillId="0" borderId="14" xfId="1" applyNumberFormat="1" applyFont="1" applyFill="1" applyBorder="1"/>
    <xf numFmtId="9" fontId="7" fillId="0" borderId="14" xfId="1" applyFont="1" applyFill="1" applyBorder="1"/>
    <xf numFmtId="0" fontId="3" fillId="0" borderId="0" xfId="0" applyFont="1" applyBorder="1"/>
    <xf numFmtId="0" fontId="3" fillId="0" borderId="11" xfId="0" applyFont="1" applyBorder="1"/>
    <xf numFmtId="164" fontId="3" fillId="0" borderId="5" xfId="0" applyNumberFormat="1" applyFont="1" applyBorder="1"/>
    <xf numFmtId="164" fontId="3" fillId="0" borderId="6" xfId="0" applyNumberFormat="1" applyFont="1" applyBorder="1"/>
    <xf numFmtId="164" fontId="3" fillId="0" borderId="5" xfId="1" applyNumberFormat="1" applyFont="1" applyBorder="1"/>
    <xf numFmtId="164" fontId="3" fillId="0" borderId="0" xfId="1" applyNumberFormat="1" applyFont="1" applyBorder="1"/>
    <xf numFmtId="164" fontId="3" fillId="0" borderId="6" xfId="1" applyNumberFormat="1" applyFont="1" applyBorder="1"/>
    <xf numFmtId="164" fontId="0" fillId="0" borderId="5" xfId="0" applyNumberFormat="1" applyFont="1" applyBorder="1"/>
    <xf numFmtId="164" fontId="0" fillId="0" borderId="0" xfId="0" applyNumberFormat="1" applyFont="1" applyBorder="1"/>
    <xf numFmtId="164" fontId="0" fillId="0" borderId="6" xfId="0" applyNumberFormat="1" applyFont="1" applyBorder="1"/>
    <xf numFmtId="0" fontId="7" fillId="0" borderId="1" xfId="0" applyFont="1" applyFill="1" applyBorder="1" applyAlignment="1">
      <alignment horizontal="center" wrapText="1"/>
    </xf>
    <xf numFmtId="0" fontId="7" fillId="0" borderId="7" xfId="0" applyFont="1" applyFill="1" applyBorder="1" applyAlignment="1">
      <alignment horizontal="center" wrapText="1"/>
    </xf>
    <xf numFmtId="0" fontId="6" fillId="0" borderId="0" xfId="0" applyFont="1" applyFill="1" applyAlignment="1">
      <alignment horizontal="left" wrapText="1"/>
    </xf>
    <xf numFmtId="0" fontId="7" fillId="0" borderId="12" xfId="0" applyFont="1" applyFill="1" applyBorder="1" applyAlignment="1">
      <alignment horizontal="center" wrapText="1"/>
    </xf>
    <xf numFmtId="0" fontId="0" fillId="0" borderId="0" xfId="0" applyAlignment="1">
      <alignment horizontal="left" wrapText="1"/>
    </xf>
    <xf numFmtId="0" fontId="7" fillId="0" borderId="13" xfId="0" applyFont="1" applyFill="1" applyBorder="1" applyAlignment="1">
      <alignment horizontal="center" wrapText="1"/>
    </xf>
    <xf numFmtId="0" fontId="7" fillId="0" borderId="0" xfId="0" applyFont="1" applyFill="1" applyAlignment="1">
      <alignment horizontal="left"/>
    </xf>
    <xf numFmtId="0" fontId="7" fillId="0" borderId="1" xfId="0" applyFont="1" applyFill="1" applyBorder="1" applyAlignment="1">
      <alignment horizontal="center" wrapText="1"/>
    </xf>
    <xf numFmtId="0" fontId="7" fillId="0" borderId="7" xfId="0" applyFont="1" applyFill="1" applyBorder="1" applyAlignment="1">
      <alignment horizontal="center" wrapText="1"/>
    </xf>
    <xf numFmtId="0" fontId="7" fillId="0" borderId="12" xfId="0" applyFont="1" applyFill="1" applyBorder="1" applyAlignment="1">
      <alignment horizontal="center" wrapText="1"/>
    </xf>
    <xf numFmtId="0" fontId="7" fillId="0" borderId="3" xfId="3" applyFont="1" applyFill="1" applyBorder="1" applyAlignment="1">
      <alignment horizontal="center" wrapText="1"/>
    </xf>
    <xf numFmtId="0" fontId="7" fillId="0" borderId="4" xfId="0" applyFont="1" applyFill="1" applyBorder="1" applyAlignment="1">
      <alignment horizontal="center" wrapText="1"/>
    </xf>
    <xf numFmtId="3" fontId="5" fillId="0" borderId="12" xfId="0" applyNumberFormat="1" applyFont="1" applyFill="1" applyBorder="1"/>
    <xf numFmtId="165" fontId="10" fillId="0" borderId="0" xfId="0" applyNumberFormat="1" applyFont="1" applyFill="1" applyBorder="1"/>
    <xf numFmtId="165" fontId="5" fillId="0" borderId="15" xfId="0" applyNumberFormat="1" applyFont="1" applyFill="1" applyBorder="1"/>
    <xf numFmtId="165" fontId="5" fillId="0" borderId="0" xfId="0" applyNumberFormat="1" applyFont="1" applyFill="1" applyBorder="1"/>
    <xf numFmtId="17" fontId="7" fillId="0" borderId="44" xfId="0" applyNumberFormat="1" applyFont="1" applyFill="1" applyBorder="1" applyAlignment="1">
      <alignment horizontal="center" wrapText="1"/>
    </xf>
    <xf numFmtId="17" fontId="7" fillId="0" borderId="45" xfId="0" applyNumberFormat="1" applyFont="1" applyFill="1" applyBorder="1" applyAlignment="1">
      <alignment horizontal="center" wrapText="1"/>
    </xf>
    <xf numFmtId="0" fontId="7" fillId="0" borderId="46" xfId="0" applyFont="1" applyFill="1" applyBorder="1" applyAlignment="1">
      <alignment horizontal="center" wrapText="1"/>
    </xf>
    <xf numFmtId="0" fontId="7" fillId="0" borderId="47" xfId="0" applyFont="1" applyFill="1" applyBorder="1" applyAlignment="1">
      <alignment horizontal="center" wrapText="1"/>
    </xf>
    <xf numFmtId="0" fontId="7" fillId="0" borderId="48" xfId="0" applyFont="1" applyFill="1" applyBorder="1" applyAlignment="1">
      <alignment horizontal="center" wrapText="1"/>
    </xf>
    <xf numFmtId="0" fontId="7" fillId="0" borderId="49" xfId="0" applyFont="1" applyFill="1" applyBorder="1" applyAlignment="1">
      <alignment horizontal="center" wrapText="1"/>
    </xf>
    <xf numFmtId="3" fontId="10" fillId="0" borderId="48" xfId="0" applyNumberFormat="1" applyFont="1" applyFill="1" applyBorder="1" applyAlignment="1">
      <alignment horizontal="right"/>
    </xf>
    <xf numFmtId="165" fontId="10" fillId="0" borderId="49" xfId="0" applyNumberFormat="1" applyFont="1" applyFill="1" applyBorder="1" applyAlignment="1">
      <alignment horizontal="right"/>
    </xf>
    <xf numFmtId="3" fontId="10" fillId="0" borderId="48" xfId="0" applyNumberFormat="1" applyFont="1" applyFill="1" applyBorder="1"/>
    <xf numFmtId="165" fontId="10" fillId="0" borderId="49" xfId="0" applyNumberFormat="1" applyFont="1" applyFill="1" applyBorder="1"/>
    <xf numFmtId="3" fontId="5" fillId="0" borderId="46" xfId="0" applyNumberFormat="1" applyFont="1" applyFill="1" applyBorder="1"/>
    <xf numFmtId="165" fontId="5" fillId="0" borderId="47" xfId="0" applyNumberFormat="1" applyFont="1" applyFill="1" applyBorder="1"/>
    <xf numFmtId="3" fontId="5" fillId="0" borderId="48" xfId="0" applyNumberFormat="1" applyFont="1" applyFill="1" applyBorder="1"/>
    <xf numFmtId="165" fontId="5" fillId="0" borderId="49" xfId="0" applyNumberFormat="1" applyFont="1" applyFill="1" applyBorder="1"/>
    <xf numFmtId="0" fontId="7" fillId="0" borderId="50" xfId="0" applyFont="1" applyFill="1" applyBorder="1"/>
    <xf numFmtId="0" fontId="7" fillId="0" borderId="51" xfId="0" applyFont="1" applyFill="1" applyBorder="1"/>
    <xf numFmtId="165" fontId="24" fillId="0" borderId="14" xfId="0" applyNumberFormat="1" applyFont="1" applyFill="1" applyBorder="1" applyAlignment="1">
      <alignment horizontal="right"/>
    </xf>
    <xf numFmtId="168" fontId="7" fillId="0" borderId="6" xfId="4" applyNumberFormat="1" applyFont="1" applyFill="1" applyBorder="1"/>
    <xf numFmtId="0" fontId="7" fillId="0" borderId="0" xfId="0" applyFont="1" applyFill="1" applyBorder="1" applyAlignment="1"/>
    <xf numFmtId="1" fontId="7" fillId="0" borderId="14" xfId="1" applyNumberFormat="1" applyFont="1" applyFill="1" applyBorder="1"/>
    <xf numFmtId="1" fontId="6" fillId="0" borderId="12" xfId="1" applyNumberFormat="1" applyFont="1" applyFill="1" applyBorder="1"/>
    <xf numFmtId="3" fontId="7" fillId="2" borderId="14" xfId="0" applyNumberFormat="1" applyFont="1" applyFill="1" applyBorder="1"/>
    <xf numFmtId="0" fontId="7" fillId="0" borderId="4" xfId="0" applyFont="1" applyFill="1" applyBorder="1" applyAlignment="1">
      <alignment wrapText="1"/>
    </xf>
    <xf numFmtId="0" fontId="7" fillId="0" borderId="45" xfId="0" applyFont="1" applyFill="1" applyBorder="1" applyAlignment="1">
      <alignment wrapText="1"/>
    </xf>
    <xf numFmtId="0" fontId="7" fillId="0" borderId="52" xfId="0" applyFont="1" applyFill="1" applyBorder="1"/>
    <xf numFmtId="167" fontId="7" fillId="0" borderId="52" xfId="4" applyNumberFormat="1" applyFont="1" applyFill="1" applyBorder="1"/>
    <xf numFmtId="3" fontId="7" fillId="0" borderId="52" xfId="0" applyNumberFormat="1" applyFont="1" applyFill="1" applyBorder="1"/>
    <xf numFmtId="3" fontId="6" fillId="0" borderId="53" xfId="0" applyNumberFormat="1" applyFont="1" applyFill="1" applyBorder="1"/>
    <xf numFmtId="0" fontId="7" fillId="0" borderId="54" xfId="0" applyFont="1" applyFill="1" applyBorder="1"/>
    <xf numFmtId="0" fontId="42" fillId="0" borderId="0" xfId="0" applyFont="1" applyFill="1" applyBorder="1" applyAlignment="1">
      <alignment vertical="center"/>
    </xf>
    <xf numFmtId="0" fontId="20" fillId="0" borderId="0" xfId="0" applyFont="1" applyFill="1" applyBorder="1" applyAlignment="1">
      <alignment horizontal="center" wrapText="1"/>
    </xf>
    <xf numFmtId="0" fontId="20" fillId="0" borderId="0" xfId="0" applyFont="1" applyFill="1" applyBorder="1"/>
    <xf numFmtId="165" fontId="20" fillId="0" borderId="0" xfId="0" applyNumberFormat="1" applyFont="1" applyFill="1" applyBorder="1"/>
    <xf numFmtId="165" fontId="21" fillId="0" borderId="0" xfId="0" applyNumberFormat="1" applyFont="1" applyFill="1" applyBorder="1"/>
    <xf numFmtId="3" fontId="20" fillId="0" borderId="0" xfId="0" applyNumberFormat="1" applyFont="1" applyFill="1" applyBorder="1"/>
    <xf numFmtId="0" fontId="23" fillId="0" borderId="0" xfId="0" applyFont="1" applyFill="1" applyBorder="1"/>
    <xf numFmtId="0" fontId="20" fillId="0" borderId="13" xfId="0" applyFont="1" applyFill="1" applyBorder="1" applyAlignment="1">
      <alignment horizontal="center" wrapText="1"/>
    </xf>
    <xf numFmtId="0" fontId="21" fillId="0" borderId="11" xfId="0" applyFont="1" applyFill="1" applyBorder="1"/>
    <xf numFmtId="165" fontId="21" fillId="0" borderId="8" xfId="0" applyNumberFormat="1" applyFont="1" applyFill="1" applyBorder="1"/>
    <xf numFmtId="165" fontId="21" fillId="0" borderId="10" xfId="0" applyNumberFormat="1" applyFont="1" applyFill="1" applyBorder="1"/>
    <xf numFmtId="165" fontId="25" fillId="0" borderId="8" xfId="0" applyNumberFormat="1" applyFont="1" applyFill="1" applyBorder="1"/>
    <xf numFmtId="164" fontId="0" fillId="0" borderId="0" xfId="1" applyNumberFormat="1" applyFont="1"/>
    <xf numFmtId="0" fontId="6" fillId="0" borderId="2" xfId="3" applyFont="1" applyFill="1" applyBorder="1"/>
    <xf numFmtId="3" fontId="6" fillId="0" borderId="13" xfId="3" applyNumberFormat="1" applyFont="1" applyFill="1" applyBorder="1"/>
    <xf numFmtId="3" fontId="6" fillId="0" borderId="2" xfId="3" applyNumberFormat="1" applyFont="1" applyFill="1" applyBorder="1"/>
    <xf numFmtId="164" fontId="6" fillId="0" borderId="3" xfId="1" applyNumberFormat="1" applyFont="1" applyFill="1" applyBorder="1"/>
    <xf numFmtId="164" fontId="6" fillId="0" borderId="4" xfId="1" applyNumberFormat="1" applyFont="1" applyFill="1" applyBorder="1"/>
    <xf numFmtId="3" fontId="6" fillId="0" borderId="3" xfId="3" applyNumberFormat="1" applyFont="1" applyFill="1" applyBorder="1"/>
    <xf numFmtId="164" fontId="10" fillId="0" borderId="0" xfId="1" applyNumberFormat="1" applyFont="1" applyFill="1" applyBorder="1" applyAlignment="1">
      <alignment horizontal="right"/>
    </xf>
    <xf numFmtId="164" fontId="10" fillId="0" borderId="0" xfId="1" applyNumberFormat="1" applyFont="1" applyFill="1" applyBorder="1"/>
    <xf numFmtId="164" fontId="5" fillId="0" borderId="0" xfId="1" applyNumberFormat="1" applyFont="1" applyFill="1" applyBorder="1" applyAlignment="1">
      <alignment horizontal="right"/>
    </xf>
    <xf numFmtId="164" fontId="5" fillId="0" borderId="0" xfId="1" applyNumberFormat="1" applyFont="1" applyFill="1" applyBorder="1"/>
    <xf numFmtId="164" fontId="34" fillId="0" borderId="0" xfId="1" applyNumberFormat="1" applyFont="1" applyFill="1" applyBorder="1" applyAlignment="1">
      <alignment horizontal="right"/>
    </xf>
    <xf numFmtId="164" fontId="34" fillId="0" borderId="0" xfId="1" applyNumberFormat="1" applyFont="1" applyFill="1" applyBorder="1"/>
    <xf numFmtId="0" fontId="6" fillId="0" borderId="2" xfId="0" applyFont="1" applyFill="1" applyBorder="1"/>
    <xf numFmtId="3" fontId="6" fillId="0" borderId="2" xfId="0" applyNumberFormat="1" applyFont="1" applyFill="1" applyBorder="1"/>
    <xf numFmtId="3" fontId="6" fillId="0" borderId="3" xfId="0" applyNumberFormat="1" applyFont="1" applyFill="1" applyBorder="1"/>
    <xf numFmtId="3" fontId="6" fillId="0" borderId="13" xfId="0" applyNumberFormat="1" applyFont="1" applyFill="1" applyBorder="1"/>
    <xf numFmtId="167" fontId="0" fillId="0" borderId="0" xfId="0" applyNumberFormat="1"/>
    <xf numFmtId="3" fontId="6" fillId="0" borderId="4" xfId="0" applyNumberFormat="1" applyFont="1" applyFill="1" applyBorder="1"/>
    <xf numFmtId="164" fontId="7" fillId="0" borderId="5" xfId="0" applyNumberFormat="1" applyFont="1" applyFill="1" applyBorder="1"/>
    <xf numFmtId="164" fontId="7" fillId="0" borderId="0" xfId="0" applyNumberFormat="1" applyFont="1" applyFill="1" applyBorder="1"/>
    <xf numFmtId="164" fontId="7" fillId="0" borderId="10" xfId="0" applyNumberFormat="1" applyFont="1" applyFill="1" applyBorder="1"/>
    <xf numFmtId="164" fontId="7" fillId="0" borderId="6" xfId="0" applyNumberFormat="1" applyFont="1" applyFill="1" applyBorder="1"/>
    <xf numFmtId="164" fontId="6" fillId="0" borderId="2" xfId="1" applyNumberFormat="1" applyFont="1" applyFill="1" applyBorder="1"/>
    <xf numFmtId="164" fontId="8" fillId="0" borderId="0" xfId="1" applyNumberFormat="1" applyFont="1" applyFill="1" applyAlignment="1">
      <alignment vertical="top" wrapText="1"/>
    </xf>
    <xf numFmtId="164" fontId="8" fillId="0" borderId="6" xfId="1" applyNumberFormat="1" applyFont="1" applyFill="1" applyBorder="1" applyAlignment="1">
      <alignment vertical="top" wrapText="1"/>
    </xf>
    <xf numFmtId="164" fontId="8" fillId="0" borderId="9" xfId="0" applyNumberFormat="1" applyFont="1" applyFill="1" applyBorder="1" applyAlignment="1">
      <alignment vertical="top" wrapText="1"/>
    </xf>
    <xf numFmtId="164" fontId="7" fillId="0" borderId="9" xfId="0" applyNumberFormat="1" applyFont="1" applyFill="1" applyBorder="1"/>
    <xf numFmtId="164" fontId="7" fillId="0" borderId="11" xfId="0" applyNumberFormat="1" applyFont="1" applyFill="1" applyBorder="1"/>
    <xf numFmtId="164" fontId="0" fillId="2" borderId="5" xfId="0" applyNumberFormat="1" applyFill="1" applyBorder="1"/>
    <xf numFmtId="164" fontId="0" fillId="2" borderId="0" xfId="0" applyNumberFormat="1" applyFill="1" applyBorder="1"/>
    <xf numFmtId="164" fontId="0" fillId="2" borderId="6" xfId="0" applyNumberFormat="1" applyFill="1" applyBorder="1"/>
    <xf numFmtId="164" fontId="0" fillId="2" borderId="14" xfId="0" applyNumberFormat="1" applyFill="1" applyBorder="1"/>
    <xf numFmtId="164" fontId="0" fillId="2" borderId="1" xfId="0" applyNumberFormat="1" applyFill="1" applyBorder="1"/>
    <xf numFmtId="164" fontId="0" fillId="2" borderId="15" xfId="0" applyNumberFormat="1" applyFill="1" applyBorder="1"/>
    <xf numFmtId="164" fontId="0" fillId="2" borderId="7" xfId="0" applyNumberFormat="1" applyFill="1" applyBorder="1"/>
    <xf numFmtId="164" fontId="0" fillId="2" borderId="12" xfId="0" applyNumberFormat="1" applyFill="1" applyBorder="1"/>
    <xf numFmtId="0" fontId="7" fillId="0" borderId="13" xfId="0" applyFont="1" applyFill="1" applyBorder="1" applyAlignment="1">
      <alignment horizontal="center" wrapText="1"/>
    </xf>
    <xf numFmtId="0" fontId="7" fillId="0" borderId="8" xfId="0" applyFont="1" applyFill="1" applyBorder="1" applyAlignment="1">
      <alignment horizontal="center" wrapText="1"/>
    </xf>
    <xf numFmtId="0" fontId="7" fillId="0" borderId="4" xfId="0" applyFont="1" applyFill="1" applyBorder="1" applyAlignment="1">
      <alignment horizontal="center" wrapText="1"/>
    </xf>
    <xf numFmtId="0" fontId="7" fillId="0" borderId="2" xfId="0" applyFont="1" applyFill="1" applyBorder="1" applyAlignment="1">
      <alignment horizontal="center" wrapText="1"/>
    </xf>
    <xf numFmtId="0" fontId="7" fillId="0" borderId="0" xfId="0" applyFont="1" applyFill="1" applyBorder="1" applyAlignment="1">
      <alignment horizontal="center" wrapText="1"/>
    </xf>
    <xf numFmtId="0" fontId="32" fillId="0" borderId="0" xfId="0" applyFont="1" applyFill="1"/>
    <xf numFmtId="0" fontId="15" fillId="0" borderId="9" xfId="0" applyFont="1" applyFill="1" applyBorder="1"/>
    <xf numFmtId="0" fontId="32" fillId="0" borderId="4" xfId="0" applyFont="1" applyFill="1" applyBorder="1"/>
    <xf numFmtId="0" fontId="7" fillId="0" borderId="4" xfId="5" applyFont="1" applyFill="1" applyBorder="1" applyAlignment="1">
      <alignment horizontal="center" wrapText="1"/>
    </xf>
    <xf numFmtId="0" fontId="7" fillId="0" borderId="3" xfId="5" applyFont="1" applyFill="1" applyBorder="1" applyAlignment="1">
      <alignment horizontal="center" wrapText="1"/>
    </xf>
    <xf numFmtId="0" fontId="31" fillId="0" borderId="12" xfId="0" applyFont="1" applyFill="1" applyBorder="1" applyAlignment="1">
      <alignment horizontal="left" vertical="top"/>
    </xf>
    <xf numFmtId="0" fontId="31" fillId="0" borderId="12" xfId="0" applyFont="1" applyFill="1" applyBorder="1" applyAlignment="1">
      <alignment vertical="top" wrapText="1"/>
    </xf>
    <xf numFmtId="164" fontId="43" fillId="0" borderId="0" xfId="0" applyNumberFormat="1" applyFont="1" applyFill="1" applyAlignment="1">
      <alignment vertical="top" wrapText="1"/>
    </xf>
    <xf numFmtId="164" fontId="31" fillId="0" borderId="15" xfId="0" applyNumberFormat="1" applyFont="1" applyFill="1" applyBorder="1"/>
    <xf numFmtId="164" fontId="44" fillId="0" borderId="7" xfId="0" applyNumberFormat="1" applyFont="1" applyFill="1" applyBorder="1"/>
    <xf numFmtId="0" fontId="31" fillId="0" borderId="14" xfId="0" applyFont="1" applyFill="1" applyBorder="1" applyAlignment="1">
      <alignment horizontal="left" vertical="top"/>
    </xf>
    <xf numFmtId="0" fontId="31" fillId="0" borderId="14" xfId="0" applyFont="1" applyFill="1" applyBorder="1" applyAlignment="1">
      <alignment vertical="top" wrapText="1"/>
    </xf>
    <xf numFmtId="164" fontId="31" fillId="0" borderId="0" xfId="0" applyNumberFormat="1" applyFont="1" applyFill="1" applyBorder="1"/>
    <xf numFmtId="164" fontId="44" fillId="0" borderId="6" xfId="0" applyNumberFormat="1" applyFont="1" applyFill="1" applyBorder="1"/>
    <xf numFmtId="164" fontId="44" fillId="0" borderId="0" xfId="0" applyNumberFormat="1" applyFont="1" applyFill="1" applyBorder="1"/>
    <xf numFmtId="164" fontId="31" fillId="0" borderId="6" xfId="0" applyNumberFormat="1" applyFont="1" applyFill="1" applyBorder="1"/>
    <xf numFmtId="164" fontId="45" fillId="0" borderId="0" xfId="0" applyNumberFormat="1" applyFont="1" applyFill="1" applyAlignment="1">
      <alignment vertical="top" wrapText="1"/>
    </xf>
    <xf numFmtId="0" fontId="33" fillId="0" borderId="14" xfId="0" applyFont="1" applyFill="1" applyBorder="1" applyAlignment="1">
      <alignment horizontal="left" vertical="top"/>
    </xf>
    <xf numFmtId="167" fontId="32" fillId="0" borderId="14" xfId="4" applyNumberFormat="1" applyFont="1" applyFill="1" applyBorder="1"/>
    <xf numFmtId="164" fontId="33" fillId="0" borderId="5" xfId="0" applyNumberFormat="1" applyFont="1" applyFill="1" applyBorder="1"/>
    <xf numFmtId="164" fontId="33" fillId="0" borderId="0" xfId="0" applyNumberFormat="1" applyFont="1" applyFill="1" applyBorder="1"/>
    <xf numFmtId="164" fontId="33" fillId="0" borderId="6" xfId="0" applyNumberFormat="1" applyFont="1" applyFill="1" applyBorder="1"/>
    <xf numFmtId="0" fontId="15" fillId="0" borderId="14" xfId="0" applyFont="1" applyFill="1" applyBorder="1"/>
    <xf numFmtId="0" fontId="15" fillId="0" borderId="5" xfId="0" applyFont="1" applyFill="1" applyBorder="1"/>
    <xf numFmtId="0" fontId="15" fillId="0" borderId="0" xfId="0" applyFont="1" applyFill="1" applyBorder="1"/>
    <xf numFmtId="0" fontId="15" fillId="0" borderId="6" xfId="0" applyFont="1" applyFill="1" applyBorder="1"/>
    <xf numFmtId="9" fontId="7" fillId="0" borderId="0" xfId="6" applyFont="1" applyFill="1" applyBorder="1"/>
    <xf numFmtId="9" fontId="7" fillId="0" borderId="6" xfId="6" applyFont="1" applyFill="1" applyBorder="1"/>
    <xf numFmtId="164" fontId="7" fillId="0" borderId="5" xfId="6" applyNumberFormat="1" applyFont="1" applyFill="1" applyBorder="1"/>
    <xf numFmtId="164" fontId="7" fillId="0" borderId="0" xfId="6" applyNumberFormat="1" applyFont="1" applyFill="1" applyBorder="1"/>
    <xf numFmtId="164" fontId="7" fillId="0" borderId="6" xfId="6" applyNumberFormat="1" applyFont="1" applyFill="1" applyBorder="1"/>
    <xf numFmtId="164" fontId="44" fillId="0" borderId="6" xfId="6" applyNumberFormat="1" applyFont="1" applyFill="1" applyBorder="1"/>
    <xf numFmtId="164" fontId="6" fillId="0" borderId="5" xfId="6" applyNumberFormat="1" applyFont="1" applyFill="1" applyBorder="1"/>
    <xf numFmtId="164" fontId="6" fillId="0" borderId="0" xfId="6" applyNumberFormat="1" applyFont="1" applyFill="1" applyBorder="1"/>
    <xf numFmtId="164" fontId="6" fillId="0" borderId="6" xfId="6" applyNumberFormat="1" applyFont="1" applyFill="1" applyBorder="1"/>
    <xf numFmtId="0" fontId="6" fillId="0" borderId="8" xfId="0" applyFont="1" applyFill="1" applyBorder="1"/>
    <xf numFmtId="3" fontId="6" fillId="0" borderId="8" xfId="0" applyNumberFormat="1" applyFont="1" applyFill="1" applyBorder="1"/>
    <xf numFmtId="164" fontId="6" fillId="0" borderId="11" xfId="6" applyNumberFormat="1" applyFont="1" applyFill="1" applyBorder="1"/>
    <xf numFmtId="164" fontId="6" fillId="0" borderId="9" xfId="6" applyNumberFormat="1" applyFont="1" applyFill="1" applyBorder="1"/>
    <xf numFmtId="164" fontId="6" fillId="0" borderId="10" xfId="6" applyNumberFormat="1" applyFont="1" applyFill="1" applyBorder="1"/>
    <xf numFmtId="0" fontId="7" fillId="0" borderId="55" xfId="0" applyFont="1" applyFill="1" applyBorder="1"/>
    <xf numFmtId="0" fontId="6" fillId="0" borderId="0" xfId="7" applyFont="1" applyFill="1"/>
    <xf numFmtId="0" fontId="7" fillId="0" borderId="1" xfId="7" applyFont="1" applyFill="1" applyBorder="1"/>
    <xf numFmtId="0" fontId="7" fillId="0" borderId="5" xfId="7" applyFont="1" applyFill="1" applyBorder="1" applyAlignment="1">
      <alignment horizontal="center" wrapText="1"/>
    </xf>
    <xf numFmtId="0" fontId="7" fillId="0" borderId="3" xfId="7" applyFont="1" applyFill="1" applyBorder="1" applyAlignment="1">
      <alignment horizontal="center" wrapText="1"/>
    </xf>
    <xf numFmtId="0" fontId="7" fillId="0" borderId="4" xfId="7" applyFont="1" applyFill="1" applyBorder="1" applyAlignment="1">
      <alignment horizontal="center" wrapText="1"/>
    </xf>
    <xf numFmtId="0" fontId="7" fillId="0" borderId="1" xfId="7" applyFont="1" applyFill="1" applyBorder="1" applyAlignment="1">
      <alignment horizontal="center" wrapText="1"/>
    </xf>
    <xf numFmtId="0" fontId="7" fillId="0" borderId="6" xfId="7" applyFont="1" applyFill="1" applyBorder="1" applyAlignment="1">
      <alignment horizontal="center" wrapText="1"/>
    </xf>
    <xf numFmtId="0" fontId="7" fillId="0" borderId="0" xfId="7" applyFont="1" applyFill="1" applyBorder="1" applyAlignment="1">
      <alignment horizontal="center" wrapText="1"/>
    </xf>
    <xf numFmtId="0" fontId="6" fillId="0" borderId="5" xfId="7" applyFont="1" applyFill="1" applyBorder="1" applyAlignment="1">
      <alignment horizontal="left" wrapText="1"/>
    </xf>
    <xf numFmtId="0" fontId="27" fillId="0" borderId="5" xfId="7" applyFont="1" applyFill="1" applyBorder="1" applyAlignment="1">
      <alignment horizontal="left" wrapText="1"/>
    </xf>
    <xf numFmtId="0" fontId="7" fillId="0" borderId="5" xfId="7" applyFont="1" applyFill="1" applyBorder="1"/>
    <xf numFmtId="3" fontId="7" fillId="0" borderId="5" xfId="7" applyNumberFormat="1" applyFont="1" applyFill="1" applyBorder="1"/>
    <xf numFmtId="3" fontId="7" fillId="0" borderId="6" xfId="7" applyNumberFormat="1" applyFont="1" applyFill="1" applyBorder="1"/>
    <xf numFmtId="3" fontId="7" fillId="0" borderId="0" xfId="6" applyNumberFormat="1" applyFont="1" applyFill="1" applyBorder="1"/>
    <xf numFmtId="3" fontId="7" fillId="0" borderId="6" xfId="6" applyNumberFormat="1" applyFont="1" applyFill="1" applyBorder="1"/>
    <xf numFmtId="0" fontId="6" fillId="0" borderId="5" xfId="7" applyFont="1" applyFill="1" applyBorder="1"/>
    <xf numFmtId="3" fontId="6" fillId="0" borderId="5" xfId="7" applyNumberFormat="1" applyFont="1" applyFill="1" applyBorder="1"/>
    <xf numFmtId="3" fontId="6" fillId="0" borderId="6" xfId="7" applyNumberFormat="1" applyFont="1" applyFill="1" applyBorder="1"/>
    <xf numFmtId="3" fontId="6" fillId="0" borderId="0" xfId="6" applyNumberFormat="1" applyFont="1" applyFill="1" applyBorder="1"/>
    <xf numFmtId="3" fontId="6" fillId="0" borderId="6" xfId="6" applyNumberFormat="1" applyFont="1" applyFill="1" applyBorder="1"/>
    <xf numFmtId="3" fontId="7" fillId="0" borderId="0" xfId="7" applyNumberFormat="1" applyFont="1" applyFill="1" applyBorder="1"/>
    <xf numFmtId="0" fontId="7" fillId="0" borderId="0" xfId="7" applyFont="1" applyFill="1" applyBorder="1"/>
    <xf numFmtId="0" fontId="7" fillId="0" borderId="6" xfId="7" applyFont="1" applyFill="1" applyBorder="1"/>
    <xf numFmtId="3" fontId="6" fillId="0" borderId="0" xfId="7" applyNumberFormat="1" applyFont="1" applyFill="1" applyBorder="1"/>
    <xf numFmtId="0" fontId="7" fillId="0" borderId="5" xfId="7" quotePrefix="1" applyFont="1" applyFill="1" applyBorder="1"/>
    <xf numFmtId="0" fontId="17" fillId="0" borderId="0" xfId="0" applyFont="1" applyFill="1" applyAlignment="1">
      <alignment vertical="top" wrapText="1"/>
    </xf>
    <xf numFmtId="0" fontId="6" fillId="0" borderId="0" xfId="7" applyFont="1" applyFill="1" applyBorder="1"/>
    <xf numFmtId="0" fontId="6" fillId="0" borderId="6" xfId="7" applyFont="1" applyFill="1" applyBorder="1"/>
    <xf numFmtId="0" fontId="7" fillId="0" borderId="11" xfId="7" applyFont="1" applyFill="1" applyBorder="1"/>
    <xf numFmtId="0" fontId="7" fillId="0" borderId="10" xfId="7" applyFont="1" applyFill="1" applyBorder="1"/>
    <xf numFmtId="0" fontId="7" fillId="0" borderId="9" xfId="7" applyFont="1" applyFill="1" applyBorder="1"/>
    <xf numFmtId="0" fontId="7" fillId="0" borderId="0" xfId="7" applyFont="1" applyFill="1"/>
    <xf numFmtId="0" fontId="6" fillId="0" borderId="14" xfId="0" applyFont="1" applyFill="1" applyBorder="1" applyAlignment="1">
      <alignment horizontal="left" wrapText="1"/>
    </xf>
    <xf numFmtId="0" fontId="19" fillId="0" borderId="0" xfId="0" applyFont="1" applyFill="1" applyBorder="1" applyAlignment="1">
      <alignment horizontal="center" wrapText="1"/>
    </xf>
    <xf numFmtId="166" fontId="7" fillId="0" borderId="0" xfId="6" applyNumberFormat="1" applyFont="1" applyFill="1" applyBorder="1"/>
    <xf numFmtId="166" fontId="40" fillId="0" borderId="0" xfId="6" applyNumberFormat="1" applyFont="1" applyFill="1" applyBorder="1"/>
    <xf numFmtId="166" fontId="40" fillId="0" borderId="6" xfId="6" applyNumberFormat="1" applyFont="1" applyFill="1" applyBorder="1"/>
    <xf numFmtId="166" fontId="6" fillId="0" borderId="0" xfId="6" applyNumberFormat="1" applyFont="1" applyFill="1" applyBorder="1"/>
    <xf numFmtId="166" fontId="6" fillId="0" borderId="6" xfId="6" applyNumberFormat="1" applyFont="1" applyFill="1" applyBorder="1"/>
    <xf numFmtId="166" fontId="6" fillId="0" borderId="0" xfId="0" applyNumberFormat="1" applyFont="1" applyFill="1" applyBorder="1"/>
    <xf numFmtId="166" fontId="6" fillId="0" borderId="6" xfId="0" applyNumberFormat="1" applyFont="1" applyFill="1" applyBorder="1"/>
    <xf numFmtId="166" fontId="7" fillId="0" borderId="0" xfId="0" applyNumberFormat="1" applyFont="1" applyFill="1" applyBorder="1"/>
    <xf numFmtId="166" fontId="46" fillId="0" borderId="0" xfId="0" applyNumberFormat="1" applyFont="1" applyFill="1" applyBorder="1"/>
    <xf numFmtId="166" fontId="46" fillId="0" borderId="6" xfId="0" applyNumberFormat="1" applyFont="1" applyFill="1" applyBorder="1"/>
    <xf numFmtId="0" fontId="7" fillId="0" borderId="13" xfId="0" applyFont="1" applyFill="1" applyBorder="1"/>
    <xf numFmtId="0" fontId="6" fillId="0" borderId="5" xfId="0" applyFont="1" applyFill="1" applyBorder="1" applyAlignment="1">
      <alignment horizontal="left" wrapText="1"/>
    </xf>
    <xf numFmtId="0" fontId="27" fillId="0" borderId="5" xfId="0" applyFont="1" applyFill="1" applyBorder="1" applyAlignment="1">
      <alignment horizontal="left" wrapText="1"/>
    </xf>
    <xf numFmtId="0" fontId="27" fillId="0" borderId="6" xfId="0" applyFont="1" applyFill="1" applyBorder="1" applyAlignment="1">
      <alignment horizontal="left" wrapText="1"/>
    </xf>
    <xf numFmtId="3" fontId="31" fillId="0" borderId="0" xfId="0" applyNumberFormat="1" applyFont="1" applyFill="1" applyAlignment="1">
      <alignment vertical="top" wrapText="1"/>
    </xf>
    <xf numFmtId="1" fontId="8" fillId="0" borderId="0" xfId="0" applyNumberFormat="1" applyFont="1" applyFill="1" applyAlignment="1">
      <alignment horizontal="right" vertical="top" wrapText="1"/>
    </xf>
    <xf numFmtId="1" fontId="15" fillId="0" borderId="0" xfId="0" applyNumberFormat="1" applyFont="1" applyFill="1"/>
    <xf numFmtId="3" fontId="5" fillId="0" borderId="0" xfId="0" applyNumberFormat="1" applyFont="1" applyFill="1" applyBorder="1"/>
    <xf numFmtId="3" fontId="5" fillId="0" borderId="0" xfId="0" applyNumberFormat="1" applyFont="1" applyFill="1" applyBorder="1" applyAlignment="1">
      <alignment horizontal="right"/>
    </xf>
    <xf numFmtId="0" fontId="8" fillId="0" borderId="0" xfId="0" applyFont="1" applyFill="1" applyAlignment="1">
      <alignment horizontal="right" vertical="top" wrapText="1"/>
    </xf>
    <xf numFmtId="3" fontId="7" fillId="0" borderId="0" xfId="6" applyNumberFormat="1" applyFont="1" applyFill="1" applyBorder="1" applyAlignment="1">
      <alignment horizontal="right"/>
    </xf>
    <xf numFmtId="3" fontId="31" fillId="0" borderId="0" xfId="0" applyNumberFormat="1" applyFont="1" applyFill="1" applyBorder="1" applyAlignment="1">
      <alignment vertical="top" wrapText="1"/>
    </xf>
    <xf numFmtId="0" fontId="7" fillId="0" borderId="0" xfId="0" applyNumberFormat="1" applyFont="1" applyFill="1" applyAlignment="1">
      <alignment wrapText="1"/>
    </xf>
    <xf numFmtId="0" fontId="7" fillId="0" borderId="0" xfId="0" quotePrefix="1" applyNumberFormat="1" applyFont="1" applyFill="1" applyAlignment="1">
      <alignment wrapText="1"/>
    </xf>
    <xf numFmtId="165" fontId="7" fillId="0" borderId="5" xfId="0" applyNumberFormat="1" applyFont="1" applyFill="1" applyBorder="1"/>
    <xf numFmtId="165" fontId="7" fillId="0" borderId="5" xfId="6" applyNumberFormat="1" applyFont="1" applyFill="1" applyBorder="1" applyAlignment="1">
      <alignment horizontal="right"/>
    </xf>
    <xf numFmtId="165" fontId="7" fillId="0" borderId="0" xfId="6" applyNumberFormat="1" applyFont="1" applyFill="1" applyBorder="1" applyAlignment="1">
      <alignment horizontal="right"/>
    </xf>
    <xf numFmtId="165" fontId="7" fillId="0" borderId="6" xfId="6" applyNumberFormat="1" applyFont="1" applyFill="1" applyBorder="1" applyAlignment="1">
      <alignment horizontal="right"/>
    </xf>
    <xf numFmtId="165" fontId="6" fillId="0" borderId="5" xfId="6" applyNumberFormat="1" applyFont="1" applyFill="1" applyBorder="1" applyAlignment="1">
      <alignment horizontal="right"/>
    </xf>
    <xf numFmtId="165" fontId="6" fillId="0" borderId="0" xfId="6" applyNumberFormat="1" applyFont="1" applyFill="1" applyBorder="1" applyAlignment="1">
      <alignment horizontal="right"/>
    </xf>
    <xf numFmtId="165" fontId="6" fillId="0" borderId="6" xfId="6" applyNumberFormat="1" applyFont="1" applyFill="1" applyBorder="1" applyAlignment="1">
      <alignment horizontal="right"/>
    </xf>
    <xf numFmtId="0" fontId="7" fillId="0" borderId="10" xfId="0" applyFont="1" applyFill="1" applyBorder="1" applyAlignment="1">
      <alignment horizontal="right"/>
    </xf>
    <xf numFmtId="0" fontId="7" fillId="0" borderId="11" xfId="0" applyFont="1" applyFill="1" applyBorder="1" applyAlignment="1">
      <alignment horizontal="right"/>
    </xf>
    <xf numFmtId="0" fontId="7" fillId="0" borderId="9" xfId="0" applyFont="1" applyFill="1" applyBorder="1" applyAlignment="1">
      <alignment horizontal="right"/>
    </xf>
    <xf numFmtId="164" fontId="7" fillId="0" borderId="0" xfId="6" applyNumberFormat="1" applyFont="1" applyFill="1" applyBorder="1" applyAlignment="1">
      <alignment horizontal="right"/>
    </xf>
    <xf numFmtId="164" fontId="6" fillId="0" borderId="5" xfId="0" applyNumberFormat="1" applyFont="1" applyFill="1" applyBorder="1"/>
    <xf numFmtId="164" fontId="6" fillId="0" borderId="0" xfId="0" applyNumberFormat="1" applyFont="1" applyFill="1" applyBorder="1"/>
    <xf numFmtId="164" fontId="6" fillId="0" borderId="0" xfId="1" applyNumberFormat="1" applyFont="1" applyFill="1" applyBorder="1" applyAlignment="1">
      <alignment horizontal="right"/>
    </xf>
    <xf numFmtId="0" fontId="7" fillId="0" borderId="0" xfId="0" quotePrefix="1" applyNumberFormat="1" applyFont="1" applyFill="1" applyAlignment="1"/>
    <xf numFmtId="167" fontId="6" fillId="0" borderId="5" xfId="4" applyNumberFormat="1" applyFont="1" applyFill="1" applyBorder="1"/>
    <xf numFmtId="167" fontId="6" fillId="0" borderId="6" xfId="4" applyNumberFormat="1" applyFont="1" applyFill="1" applyBorder="1"/>
    <xf numFmtId="167" fontId="6" fillId="0" borderId="0" xfId="4" applyNumberFormat="1" applyFont="1" applyFill="1" applyBorder="1"/>
    <xf numFmtId="0" fontId="27" fillId="0" borderId="14" xfId="0" applyFont="1" applyFill="1" applyBorder="1" applyAlignment="1">
      <alignment horizontal="left" wrapText="1"/>
    </xf>
    <xf numFmtId="0" fontId="7" fillId="0" borderId="13" xfId="0" applyFont="1" applyFill="1" applyBorder="1" applyAlignment="1">
      <alignment horizontal="center" wrapText="1"/>
    </xf>
    <xf numFmtId="0" fontId="7" fillId="0" borderId="4" xfId="0" applyFont="1" applyFill="1" applyBorder="1" applyAlignment="1">
      <alignment horizontal="center" wrapText="1"/>
    </xf>
    <xf numFmtId="0" fontId="7" fillId="0" borderId="7" xfId="0" applyFont="1" applyFill="1" applyBorder="1" applyAlignment="1">
      <alignment horizontal="center" wrapText="1"/>
    </xf>
    <xf numFmtId="0" fontId="0" fillId="0" borderId="0" xfId="0" applyAlignment="1">
      <alignment wrapText="1"/>
    </xf>
    <xf numFmtId="0" fontId="0" fillId="0" borderId="0" xfId="0" applyAlignment="1"/>
    <xf numFmtId="0" fontId="27" fillId="0" borderId="1" xfId="0" applyFont="1" applyFill="1" applyBorder="1" applyAlignment="1">
      <alignment horizontal="left" wrapText="1"/>
    </xf>
    <xf numFmtId="0" fontId="7" fillId="0" borderId="0" xfId="0" applyFont="1" applyFill="1" applyBorder="1" applyAlignment="1">
      <alignment horizontal="right"/>
    </xf>
    <xf numFmtId="0" fontId="7" fillId="0" borderId="5" xfId="0" applyNumberFormat="1" applyFont="1" applyFill="1" applyBorder="1"/>
    <xf numFmtId="0" fontId="6" fillId="0" borderId="5" xfId="0" applyNumberFormat="1" applyFont="1" applyFill="1" applyBorder="1"/>
    <xf numFmtId="0" fontId="7" fillId="0" borderId="5" xfId="0" applyFont="1" applyFill="1" applyBorder="1" applyAlignment="1">
      <alignment wrapText="1"/>
    </xf>
    <xf numFmtId="0" fontId="5" fillId="0" borderId="0" xfId="0" applyFont="1" applyFill="1" applyAlignment="1">
      <alignment wrapText="1"/>
    </xf>
    <xf numFmtId="168" fontId="7" fillId="0" borderId="0" xfId="0" applyNumberFormat="1" applyFont="1" applyFill="1"/>
    <xf numFmtId="1" fontId="7" fillId="0" borderId="0" xfId="3" applyNumberFormat="1" applyFont="1" applyFill="1" applyBorder="1" applyAlignment="1" applyProtection="1">
      <alignment horizontal="right"/>
      <protection locked="0"/>
    </xf>
    <xf numFmtId="17" fontId="7" fillId="0" borderId="5" xfId="0" applyNumberFormat="1" applyFont="1" applyFill="1" applyBorder="1" applyAlignment="1">
      <alignment horizontal="center" wrapText="1"/>
    </xf>
    <xf numFmtId="0" fontId="7" fillId="0" borderId="1" xfId="0" applyFont="1" applyFill="1" applyBorder="1" applyAlignment="1">
      <alignment horizontal="center" wrapText="1"/>
    </xf>
    <xf numFmtId="0" fontId="7" fillId="0" borderId="7" xfId="0" applyFont="1" applyFill="1" applyBorder="1" applyAlignment="1">
      <alignment horizontal="center" wrapText="1"/>
    </xf>
    <xf numFmtId="0" fontId="7" fillId="0" borderId="12" xfId="0" applyFont="1" applyFill="1" applyBorder="1" applyAlignment="1">
      <alignment horizontal="center" wrapText="1"/>
    </xf>
    <xf numFmtId="0" fontId="7" fillId="0" borderId="0" xfId="0" applyFont="1" applyFill="1" applyBorder="1" applyAlignment="1">
      <alignment horizontal="center" wrapText="1"/>
    </xf>
    <xf numFmtId="0" fontId="7" fillId="0" borderId="0" xfId="0" applyFont="1" applyFill="1" applyAlignment="1">
      <alignment horizontal="left" wrapText="1"/>
    </xf>
    <xf numFmtId="164" fontId="6" fillId="0" borderId="11" xfId="1" applyNumberFormat="1" applyFont="1" applyFill="1" applyBorder="1"/>
    <xf numFmtId="164" fontId="6" fillId="0" borderId="9" xfId="1" applyNumberFormat="1" applyFont="1" applyFill="1" applyBorder="1"/>
    <xf numFmtId="3" fontId="6" fillId="0" borderId="11" xfId="0" applyNumberFormat="1" applyFont="1" applyFill="1" applyBorder="1"/>
    <xf numFmtId="3" fontId="6" fillId="0" borderId="9" xfId="0" applyNumberFormat="1" applyFont="1" applyFill="1" applyBorder="1"/>
    <xf numFmtId="3" fontId="6" fillId="0" borderId="10" xfId="0" applyNumberFormat="1" applyFont="1" applyFill="1" applyBorder="1"/>
    <xf numFmtId="1" fontId="10" fillId="0" borderId="6" xfId="1" applyNumberFormat="1" applyFont="1" applyFill="1" applyBorder="1" applyAlignment="1">
      <alignment horizontal="right"/>
    </xf>
    <xf numFmtId="1" fontId="10" fillId="0" borderId="6" xfId="0" applyNumberFormat="1" applyFont="1" applyFill="1" applyBorder="1"/>
    <xf numFmtId="1" fontId="5" fillId="0" borderId="7" xfId="1" applyNumberFormat="1" applyFont="1" applyFill="1" applyBorder="1"/>
    <xf numFmtId="164" fontId="6" fillId="0" borderId="12" xfId="1" applyNumberFormat="1" applyFont="1" applyFill="1" applyBorder="1"/>
    <xf numFmtId="0" fontId="27" fillId="0" borderId="5" xfId="0" applyFont="1" applyFill="1" applyBorder="1" applyAlignment="1">
      <alignment horizontal="left" vertical="center" wrapText="1"/>
    </xf>
    <xf numFmtId="1" fontId="0" fillId="0" borderId="0" xfId="0" applyNumberFormat="1" applyAlignment="1">
      <alignment horizontal="right"/>
    </xf>
    <xf numFmtId="164" fontId="40" fillId="0" borderId="5" xfId="1" applyNumberFormat="1" applyFont="1" applyFill="1" applyBorder="1"/>
    <xf numFmtId="164" fontId="40" fillId="0" borderId="0" xfId="1" applyNumberFormat="1" applyFont="1" applyFill="1" applyBorder="1"/>
    <xf numFmtId="3" fontId="7" fillId="0" borderId="0" xfId="0" applyNumberFormat="1" applyFont="1" applyFill="1"/>
    <xf numFmtId="3" fontId="6" fillId="0" borderId="10" xfId="3" applyNumberFormat="1" applyFont="1" applyFill="1" applyBorder="1"/>
    <xf numFmtId="0" fontId="22" fillId="0" borderId="14" xfId="0" applyFont="1" applyFill="1" applyBorder="1"/>
    <xf numFmtId="3" fontId="6" fillId="0" borderId="6" xfId="3" applyNumberFormat="1" applyFont="1" applyFill="1" applyBorder="1"/>
    <xf numFmtId="1" fontId="6" fillId="0" borderId="0" xfId="3" applyNumberFormat="1" applyFont="1" applyFill="1" applyBorder="1"/>
    <xf numFmtId="0" fontId="7" fillId="0" borderId="13" xfId="0" applyFont="1" applyFill="1" applyBorder="1" applyAlignment="1">
      <alignment horizontal="center" wrapText="1"/>
    </xf>
    <xf numFmtId="0" fontId="7" fillId="0" borderId="1" xfId="0" applyFont="1" applyFill="1" applyBorder="1" applyAlignment="1">
      <alignment horizontal="center" wrapText="1"/>
    </xf>
    <xf numFmtId="0" fontId="7" fillId="0" borderId="12" xfId="0" applyFont="1" applyFill="1" applyBorder="1" applyAlignment="1">
      <alignment horizontal="center" wrapText="1"/>
    </xf>
    <xf numFmtId="0" fontId="7" fillId="0" borderId="0" xfId="0" applyFont="1" applyFill="1" applyBorder="1" applyAlignment="1">
      <alignment horizontal="center" wrapText="1"/>
    </xf>
    <xf numFmtId="0" fontId="7" fillId="0" borderId="14" xfId="0" applyFont="1" applyFill="1" applyBorder="1" applyAlignment="1">
      <alignment horizontal="center" wrapText="1"/>
    </xf>
    <xf numFmtId="0" fontId="47" fillId="0" borderId="5" xfId="0" applyFont="1" applyFill="1" applyBorder="1"/>
    <xf numFmtId="0" fontId="0" fillId="2" borderId="5" xfId="0" applyFill="1" applyBorder="1"/>
    <xf numFmtId="0" fontId="3" fillId="0" borderId="2" xfId="0" applyFont="1" applyBorder="1"/>
    <xf numFmtId="164" fontId="3" fillId="0" borderId="2" xfId="0" applyNumberFormat="1" applyFont="1" applyBorder="1"/>
    <xf numFmtId="164" fontId="3" fillId="0" borderId="3" xfId="0" applyNumberFormat="1" applyFont="1" applyBorder="1"/>
    <xf numFmtId="164" fontId="3" fillId="0" borderId="4" xfId="0" applyNumberFormat="1" applyFont="1" applyBorder="1"/>
    <xf numFmtId="0" fontId="0" fillId="0" borderId="2" xfId="0" applyFill="1" applyBorder="1"/>
    <xf numFmtId="0" fontId="0" fillId="0" borderId="5" xfId="0" applyFill="1" applyBorder="1"/>
    <xf numFmtId="166" fontId="0" fillId="0" borderId="4" xfId="0" applyNumberFormat="1" applyBorder="1"/>
    <xf numFmtId="166" fontId="0" fillId="0" borderId="13" xfId="0" applyNumberFormat="1" applyBorder="1"/>
    <xf numFmtId="166" fontId="0" fillId="0" borderId="13" xfId="0" applyNumberFormat="1" applyBorder="1" applyAlignment="1">
      <alignment horizontal="right"/>
    </xf>
    <xf numFmtId="0" fontId="0" fillId="0" borderId="13" xfId="0" applyFill="1" applyBorder="1"/>
    <xf numFmtId="166" fontId="3" fillId="3" borderId="10" xfId="0" applyNumberFormat="1" applyFont="1" applyFill="1" applyBorder="1"/>
    <xf numFmtId="166" fontId="3" fillId="3" borderId="13" xfId="0" applyNumberFormat="1" applyFont="1" applyFill="1" applyBorder="1"/>
    <xf numFmtId="165" fontId="7" fillId="0" borderId="14" xfId="6" applyNumberFormat="1" applyFont="1" applyFill="1" applyBorder="1" applyAlignment="1">
      <alignment horizontal="right"/>
    </xf>
    <xf numFmtId="165" fontId="6" fillId="0" borderId="14" xfId="0" applyNumberFormat="1" applyFont="1" applyFill="1" applyBorder="1" applyAlignment="1">
      <alignment horizontal="right"/>
    </xf>
    <xf numFmtId="165" fontId="6" fillId="0" borderId="14" xfId="6" applyNumberFormat="1" applyFont="1" applyFill="1" applyBorder="1" applyAlignment="1">
      <alignment horizontal="right"/>
    </xf>
    <xf numFmtId="0" fontId="7" fillId="0" borderId="8" xfId="0" applyFont="1" applyFill="1" applyBorder="1" applyAlignment="1">
      <alignment horizontal="right"/>
    </xf>
    <xf numFmtId="167" fontId="6" fillId="0" borderId="14" xfId="4" applyNumberFormat="1" applyFont="1" applyFill="1" applyBorder="1"/>
    <xf numFmtId="164" fontId="17" fillId="0" borderId="14" xfId="0" applyNumberFormat="1" applyFont="1" applyFill="1" applyBorder="1" applyAlignment="1">
      <alignment vertical="top" wrapText="1"/>
    </xf>
    <xf numFmtId="164" fontId="7" fillId="0" borderId="14" xfId="6" applyNumberFormat="1" applyFont="1" applyFill="1" applyBorder="1"/>
    <xf numFmtId="166" fontId="7" fillId="0" borderId="14" xfId="6" applyNumberFormat="1" applyFont="1" applyFill="1" applyBorder="1"/>
    <xf numFmtId="166" fontId="6" fillId="0" borderId="14" xfId="6" applyNumberFormat="1" applyFont="1" applyFill="1" applyBorder="1"/>
    <xf numFmtId="166" fontId="6" fillId="0" borderId="14" xfId="0" applyNumberFormat="1" applyFont="1" applyFill="1" applyBorder="1"/>
    <xf numFmtId="166" fontId="7" fillId="0" borderId="14" xfId="0" applyNumberFormat="1" applyFont="1" applyFill="1" applyBorder="1"/>
    <xf numFmtId="0" fontId="7" fillId="0" borderId="14" xfId="7" applyFont="1" applyFill="1" applyBorder="1" applyAlignment="1">
      <alignment horizontal="center" wrapText="1"/>
    </xf>
    <xf numFmtId="0" fontId="27" fillId="0" borderId="14" xfId="7" applyFont="1" applyFill="1" applyBorder="1" applyAlignment="1">
      <alignment horizontal="left" wrapText="1"/>
    </xf>
    <xf numFmtId="3" fontId="7" fillId="0" borderId="14" xfId="7" applyNumberFormat="1" applyFont="1" applyFill="1" applyBorder="1"/>
    <xf numFmtId="3" fontId="6" fillId="0" borderId="14" xfId="7" applyNumberFormat="1" applyFont="1" applyFill="1" applyBorder="1"/>
    <xf numFmtId="0" fontId="7" fillId="0" borderId="8" xfId="7" applyFont="1" applyFill="1" applyBorder="1"/>
    <xf numFmtId="0" fontId="7" fillId="2" borderId="14" xfId="0" applyFont="1" applyFill="1" applyBorder="1" applyAlignment="1">
      <alignment horizontal="center" wrapText="1"/>
    </xf>
    <xf numFmtId="0" fontId="7" fillId="0" borderId="13" xfId="0" applyFont="1" applyFill="1" applyBorder="1" applyAlignment="1">
      <alignment horizontal="center" wrapText="1"/>
    </xf>
    <xf numFmtId="0" fontId="7" fillId="0" borderId="1" xfId="0" applyFont="1" applyFill="1" applyBorder="1" applyAlignment="1">
      <alignment horizontal="center" wrapText="1"/>
    </xf>
    <xf numFmtId="0" fontId="7" fillId="0" borderId="7" xfId="0" applyFont="1" applyFill="1" applyBorder="1" applyAlignment="1">
      <alignment horizontal="center" wrapText="1"/>
    </xf>
    <xf numFmtId="0" fontId="7" fillId="0" borderId="12" xfId="0" applyFont="1" applyFill="1" applyBorder="1" applyAlignment="1">
      <alignment horizontal="center" wrapText="1"/>
    </xf>
    <xf numFmtId="0" fontId="0" fillId="0" borderId="0" xfId="0" applyFill="1" applyAlignment="1"/>
    <xf numFmtId="0" fontId="7" fillId="0" borderId="2" xfId="0" applyFont="1" applyFill="1" applyBorder="1" applyAlignment="1">
      <alignment horizontal="center" wrapText="1"/>
    </xf>
    <xf numFmtId="0" fontId="7" fillId="0" borderId="0" xfId="0" applyFont="1" applyFill="1" applyBorder="1" applyAlignment="1">
      <alignment horizontal="center" wrapText="1"/>
    </xf>
    <xf numFmtId="0" fontId="7" fillId="0" borderId="44" xfId="3" applyFont="1" applyFill="1" applyBorder="1" applyAlignment="1">
      <alignment horizontal="center" wrapText="1"/>
    </xf>
    <xf numFmtId="0" fontId="7" fillId="0" borderId="45" xfId="3" applyFont="1" applyFill="1" applyBorder="1" applyAlignment="1">
      <alignment horizontal="center" wrapText="1"/>
    </xf>
    <xf numFmtId="0" fontId="7" fillId="0" borderId="53" xfId="0" applyFont="1" applyFill="1" applyBorder="1" applyAlignment="1">
      <alignment horizontal="center" wrapText="1"/>
    </xf>
    <xf numFmtId="0" fontId="7" fillId="0" borderId="59" xfId="0" applyFont="1" applyFill="1" applyBorder="1" applyAlignment="1">
      <alignment horizontal="center" wrapText="1"/>
    </xf>
    <xf numFmtId="9" fontId="7" fillId="0" borderId="53" xfId="1" applyFont="1" applyFill="1" applyBorder="1" applyAlignment="1">
      <alignment horizontal="center" wrapText="1"/>
    </xf>
    <xf numFmtId="0" fontId="0" fillId="0" borderId="59" xfId="0" applyBorder="1"/>
    <xf numFmtId="0" fontId="0" fillId="0" borderId="53" xfId="0" applyBorder="1"/>
    <xf numFmtId="0" fontId="0" fillId="0" borderId="47" xfId="0" applyBorder="1"/>
    <xf numFmtId="0" fontId="0" fillId="0" borderId="49" xfId="0" applyBorder="1"/>
    <xf numFmtId="165" fontId="7" fillId="0" borderId="48" xfId="0" applyNumberFormat="1" applyFont="1" applyFill="1" applyBorder="1"/>
    <xf numFmtId="165" fontId="7" fillId="0" borderId="52" xfId="0" applyNumberFormat="1" applyFont="1" applyFill="1" applyBorder="1"/>
    <xf numFmtId="165" fontId="7" fillId="0" borderId="55" xfId="0" applyNumberFormat="1" applyFont="1" applyFill="1" applyBorder="1" applyAlignment="1">
      <alignment horizontal="right"/>
    </xf>
    <xf numFmtId="9" fontId="7" fillId="0" borderId="52" xfId="1" applyFont="1" applyFill="1" applyBorder="1" applyAlignment="1">
      <alignment horizontal="right"/>
    </xf>
    <xf numFmtId="165" fontId="7" fillId="0" borderId="49" xfId="0" applyNumberFormat="1" applyFont="1" applyFill="1" applyBorder="1" applyAlignment="1">
      <alignment horizontal="right"/>
    </xf>
    <xf numFmtId="165" fontId="7" fillId="0" borderId="52" xfId="0" applyNumberFormat="1" applyFont="1" applyFill="1" applyBorder="1" applyAlignment="1">
      <alignment horizontal="right"/>
    </xf>
    <xf numFmtId="0" fontId="0" fillId="0" borderId="55" xfId="0" applyBorder="1"/>
    <xf numFmtId="0" fontId="0" fillId="0" borderId="52" xfId="0" applyBorder="1"/>
    <xf numFmtId="3" fontId="7" fillId="0" borderId="48" xfId="0" applyNumberFormat="1" applyFont="1" applyFill="1" applyBorder="1"/>
    <xf numFmtId="3" fontId="7" fillId="0" borderId="55" xfId="0" applyNumberFormat="1" applyFont="1" applyFill="1" applyBorder="1" applyAlignment="1">
      <alignment horizontal="right"/>
    </xf>
    <xf numFmtId="0" fontId="15" fillId="0" borderId="55" xfId="0" applyFont="1" applyBorder="1"/>
    <xf numFmtId="3" fontId="6" fillId="0" borderId="48" xfId="0" applyNumberFormat="1" applyFont="1" applyFill="1" applyBorder="1" applyAlignment="1">
      <alignment horizontal="right"/>
    </xf>
    <xf numFmtId="3" fontId="6" fillId="0" borderId="55" xfId="0" applyNumberFormat="1" applyFont="1" applyFill="1" applyBorder="1" applyAlignment="1">
      <alignment horizontal="right"/>
    </xf>
    <xf numFmtId="165" fontId="6" fillId="0" borderId="55" xfId="0" applyNumberFormat="1" applyFont="1" applyFill="1" applyBorder="1" applyAlignment="1">
      <alignment horizontal="right"/>
    </xf>
    <xf numFmtId="0" fontId="32" fillId="0" borderId="55" xfId="0" applyFont="1" applyBorder="1"/>
    <xf numFmtId="165" fontId="35" fillId="0" borderId="55" xfId="0" applyNumberFormat="1" applyFont="1" applyFill="1" applyBorder="1" applyAlignment="1">
      <alignment horizontal="right"/>
    </xf>
    <xf numFmtId="0" fontId="35" fillId="0" borderId="55" xfId="0" applyFont="1" applyFill="1" applyBorder="1"/>
    <xf numFmtId="3" fontId="6" fillId="0" borderId="60" xfId="0" applyNumberFormat="1" applyFont="1" applyFill="1" applyBorder="1" applyAlignment="1">
      <alignment horizontal="right"/>
    </xf>
    <xf numFmtId="3" fontId="6" fillId="0" borderId="63" xfId="0" applyNumberFormat="1" applyFont="1" applyFill="1" applyBorder="1" applyAlignment="1">
      <alignment horizontal="right"/>
    </xf>
    <xf numFmtId="165" fontId="6" fillId="0" borderId="63" xfId="0" applyNumberFormat="1" applyFont="1" applyFill="1" applyBorder="1" applyAlignment="1">
      <alignment horizontal="right"/>
    </xf>
    <xf numFmtId="0" fontId="32" fillId="0" borderId="63" xfId="0" applyFont="1" applyBorder="1"/>
    <xf numFmtId="0" fontId="32" fillId="0" borderId="0" xfId="0" applyFont="1" applyFill="1" applyAlignment="1"/>
    <xf numFmtId="0" fontId="0" fillId="0" borderId="0" xfId="0" applyFont="1" applyAlignment="1"/>
    <xf numFmtId="0" fontId="0" fillId="0" borderId="0" xfId="0" applyFont="1" applyFill="1" applyAlignment="1"/>
    <xf numFmtId="0" fontId="15" fillId="0" borderId="0" xfId="0" applyFont="1" applyFill="1" applyAlignment="1"/>
    <xf numFmtId="0" fontId="15" fillId="0" borderId="0" xfId="0" applyFont="1" applyAlignment="1"/>
    <xf numFmtId="0" fontId="7" fillId="0" borderId="0" xfId="7" applyFont="1" applyFill="1" applyAlignment="1"/>
    <xf numFmtId="0" fontId="10" fillId="0" borderId="0" xfId="0" applyFont="1" applyFill="1" applyAlignment="1">
      <alignment vertical="top"/>
    </xf>
    <xf numFmtId="0" fontId="0" fillId="0" borderId="0" xfId="0" applyFont="1" applyAlignment="1">
      <alignment vertical="top"/>
    </xf>
    <xf numFmtId="0" fontId="10" fillId="0" borderId="0" xfId="0" applyFont="1" applyFill="1" applyAlignment="1"/>
    <xf numFmtId="0" fontId="7" fillId="0" borderId="0" xfId="0" applyFont="1" applyFill="1" applyBorder="1" applyAlignment="1">
      <alignment horizontal="left" wrapText="1"/>
    </xf>
    <xf numFmtId="0" fontId="7" fillId="0" borderId="1" xfId="0" applyFont="1" applyFill="1" applyBorder="1" applyAlignment="1">
      <alignment horizontal="center" wrapText="1"/>
    </xf>
    <xf numFmtId="0" fontId="7" fillId="0" borderId="7" xfId="0" applyFont="1" applyFill="1" applyBorder="1" applyAlignment="1">
      <alignment horizontal="center" wrapText="1"/>
    </xf>
    <xf numFmtId="0" fontId="3" fillId="0" borderId="13" xfId="0" applyFont="1" applyBorder="1" applyAlignment="1">
      <alignment horizontal="center" wrapText="1"/>
    </xf>
    <xf numFmtId="0" fontId="3" fillId="0" borderId="14" xfId="0" applyFont="1" applyBorder="1"/>
    <xf numFmtId="0" fontId="3" fillId="0" borderId="69" xfId="0" applyFont="1" applyBorder="1"/>
    <xf numFmtId="0" fontId="3" fillId="2" borderId="70" xfId="0" applyFont="1" applyFill="1" applyBorder="1"/>
    <xf numFmtId="164" fontId="3" fillId="2" borderId="71" xfId="0" applyNumberFormat="1" applyFont="1" applyFill="1" applyBorder="1"/>
    <xf numFmtId="164" fontId="3" fillId="2" borderId="70" xfId="0" applyNumberFormat="1" applyFont="1" applyFill="1" applyBorder="1"/>
    <xf numFmtId="0" fontId="3" fillId="2" borderId="68" xfId="0" applyFont="1" applyFill="1" applyBorder="1"/>
    <xf numFmtId="164" fontId="3" fillId="2" borderId="67" xfId="0" applyNumberFormat="1" applyFont="1" applyFill="1" applyBorder="1"/>
    <xf numFmtId="164" fontId="3" fillId="2" borderId="68" xfId="0" applyNumberFormat="1" applyFont="1" applyFill="1" applyBorder="1"/>
    <xf numFmtId="0" fontId="7" fillId="0" borderId="1" xfId="0" applyNumberFormat="1" applyFont="1" applyFill="1" applyBorder="1" applyAlignment="1">
      <alignment horizontal="center" wrapText="1"/>
    </xf>
    <xf numFmtId="0" fontId="7" fillId="0" borderId="15" xfId="0" applyNumberFormat="1" applyFont="1" applyFill="1" applyBorder="1" applyAlignment="1">
      <alignment horizontal="center" wrapText="1"/>
    </xf>
    <xf numFmtId="0" fontId="7" fillId="0" borderId="7" xfId="0" applyNumberFormat="1" applyFont="1" applyFill="1" applyBorder="1" applyAlignment="1">
      <alignment horizontal="center" wrapText="1"/>
    </xf>
    <xf numFmtId="0" fontId="6" fillId="0" borderId="1" xfId="0" applyFont="1" applyFill="1" applyBorder="1" applyAlignment="1">
      <alignment horizontal="left"/>
    </xf>
    <xf numFmtId="0" fontId="7" fillId="0" borderId="1" xfId="0" applyFont="1" applyFill="1" applyBorder="1" applyAlignment="1">
      <alignment horizontal="center" wrapText="1"/>
    </xf>
    <xf numFmtId="0" fontId="7" fillId="0" borderId="12" xfId="0" applyFont="1" applyFill="1" applyBorder="1" applyAlignment="1">
      <alignment horizontal="center" wrapText="1"/>
    </xf>
    <xf numFmtId="0" fontId="7" fillId="0" borderId="2" xfId="0" applyFont="1" applyFill="1" applyBorder="1" applyAlignment="1">
      <alignment horizontal="center" wrapText="1"/>
    </xf>
    <xf numFmtId="9" fontId="7" fillId="0" borderId="12" xfId="1" applyFont="1" applyFill="1" applyBorder="1" applyAlignment="1">
      <alignment horizontal="center" wrapText="1"/>
    </xf>
    <xf numFmtId="9" fontId="7" fillId="0" borderId="14" xfId="1" applyFont="1" applyFill="1" applyBorder="1" applyAlignment="1">
      <alignment horizontal="right"/>
    </xf>
    <xf numFmtId="0" fontId="0" fillId="0" borderId="0" xfId="0" applyFont="1" applyFill="1" applyAlignment="1">
      <alignment wrapText="1"/>
    </xf>
    <xf numFmtId="0" fontId="0" fillId="0" borderId="1" xfId="0" applyBorder="1" applyAlignment="1">
      <alignment wrapText="1"/>
    </xf>
    <xf numFmtId="0" fontId="0" fillId="0" borderId="12" xfId="0" applyBorder="1" applyAlignment="1">
      <alignment wrapText="1"/>
    </xf>
    <xf numFmtId="0" fontId="0" fillId="0" borderId="7" xfId="0" applyBorder="1" applyAlignment="1">
      <alignment wrapText="1"/>
    </xf>
    <xf numFmtId="0" fontId="0" fillId="0" borderId="0" xfId="0" applyNumberFormat="1" applyBorder="1"/>
    <xf numFmtId="0" fontId="0" fillId="2" borderId="0" xfId="0" applyFill="1" applyBorder="1"/>
    <xf numFmtId="0" fontId="3" fillId="2" borderId="0" xfId="0" applyFont="1" applyFill="1" applyBorder="1"/>
    <xf numFmtId="0" fontId="3" fillId="2" borderId="0" xfId="0" applyNumberFormat="1" applyFont="1" applyFill="1" applyBorder="1"/>
    <xf numFmtId="0" fontId="0" fillId="0" borderId="15" xfId="0" applyNumberFormat="1" applyBorder="1"/>
    <xf numFmtId="0" fontId="0" fillId="2" borderId="6" xfId="0" applyFill="1" applyBorder="1"/>
    <xf numFmtId="0" fontId="3" fillId="4" borderId="11" xfId="0" applyFont="1" applyFill="1" applyBorder="1"/>
    <xf numFmtId="0" fontId="3" fillId="4" borderId="9" xfId="0" applyFont="1" applyFill="1" applyBorder="1"/>
    <xf numFmtId="0" fontId="3" fillId="4" borderId="9" xfId="0" applyNumberFormat="1" applyFont="1" applyFill="1" applyBorder="1"/>
    <xf numFmtId="9" fontId="0" fillId="0" borderId="15" xfId="1" applyFont="1" applyBorder="1"/>
    <xf numFmtId="9" fontId="0" fillId="0" borderId="0" xfId="1" applyFont="1" applyBorder="1"/>
    <xf numFmtId="9" fontId="0" fillId="0" borderId="0" xfId="1" applyFont="1" applyFill="1" applyBorder="1"/>
    <xf numFmtId="0" fontId="0" fillId="0" borderId="0" xfId="0" applyNumberFormat="1" applyFill="1" applyBorder="1"/>
    <xf numFmtId="9" fontId="3" fillId="2" borderId="0" xfId="1" applyFont="1" applyFill="1" applyBorder="1"/>
    <xf numFmtId="9" fontId="1" fillId="0" borderId="0" xfId="1" applyFont="1" applyFill="1" applyBorder="1"/>
    <xf numFmtId="0" fontId="3" fillId="2" borderId="6" xfId="0" applyFont="1" applyFill="1" applyBorder="1"/>
    <xf numFmtId="0" fontId="3" fillId="5" borderId="9" xfId="0" applyFont="1" applyFill="1" applyBorder="1"/>
    <xf numFmtId="9" fontId="3" fillId="5" borderId="9" xfId="1" applyFont="1" applyFill="1" applyBorder="1"/>
    <xf numFmtId="0" fontId="3" fillId="5" borderId="10" xfId="0" applyFont="1" applyFill="1" applyBorder="1"/>
    <xf numFmtId="0" fontId="0" fillId="0" borderId="6" xfId="0" applyFill="1" applyBorder="1"/>
    <xf numFmtId="0" fontId="7" fillId="0" borderId="0" xfId="0" applyFont="1" applyFill="1" applyAlignment="1">
      <alignment horizontal="left"/>
    </xf>
    <xf numFmtId="0" fontId="7" fillId="0" borderId="0" xfId="0" applyFont="1" applyFill="1" applyBorder="1" applyAlignment="1">
      <alignment horizontal="left"/>
    </xf>
    <xf numFmtId="164" fontId="0" fillId="0" borderId="13" xfId="0" applyNumberFormat="1" applyBorder="1"/>
    <xf numFmtId="0" fontId="3" fillId="2" borderId="13" xfId="0" applyFont="1" applyFill="1" applyBorder="1"/>
    <xf numFmtId="164" fontId="3" fillId="2" borderId="13" xfId="0" applyNumberFormat="1" applyFont="1" applyFill="1" applyBorder="1"/>
    <xf numFmtId="0" fontId="3" fillId="0" borderId="13" xfId="0" applyFont="1" applyFill="1" applyBorder="1"/>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3" fillId="0" borderId="13" xfId="0" applyFont="1" applyFill="1" applyBorder="1" applyAlignment="1">
      <alignment horizontal="center" wrapText="1"/>
    </xf>
    <xf numFmtId="0" fontId="3" fillId="2" borderId="13" xfId="0" applyFont="1" applyFill="1" applyBorder="1" applyAlignment="1">
      <alignment horizontal="left"/>
    </xf>
    <xf numFmtId="0" fontId="3" fillId="6" borderId="13" xfId="0" applyFont="1" applyFill="1" applyBorder="1"/>
    <xf numFmtId="164" fontId="3" fillId="6" borderId="13" xfId="0" applyNumberFormat="1" applyFont="1" applyFill="1" applyBorder="1"/>
    <xf numFmtId="0" fontId="0" fillId="0" borderId="72" xfId="0" applyBorder="1"/>
    <xf numFmtId="164" fontId="0" fillId="0" borderId="72" xfId="0" applyNumberFormat="1" applyBorder="1"/>
    <xf numFmtId="0" fontId="3" fillId="0" borderId="13" xfId="0" applyFont="1" applyBorder="1" applyAlignment="1">
      <alignment wrapText="1"/>
    </xf>
    <xf numFmtId="0" fontId="7" fillId="0" borderId="0" xfId="0" applyFont="1" applyFill="1" applyAlignment="1">
      <alignment horizontal="left"/>
    </xf>
    <xf numFmtId="166" fontId="6" fillId="0" borderId="0" xfId="0" applyNumberFormat="1" applyFont="1" applyFill="1" applyBorder="1" applyAlignment="1">
      <alignment horizontal="right"/>
    </xf>
    <xf numFmtId="165" fontId="48" fillId="0" borderId="6" xfId="6" applyNumberFormat="1" applyFont="1" applyFill="1" applyBorder="1" applyAlignment="1">
      <alignment horizontal="right"/>
    </xf>
    <xf numFmtId="165" fontId="48" fillId="0" borderId="0" xfId="6" applyNumberFormat="1" applyFont="1" applyFill="1" applyBorder="1" applyAlignment="1">
      <alignment horizontal="right"/>
    </xf>
    <xf numFmtId="0" fontId="6" fillId="0" borderId="74" xfId="0" applyFont="1" applyFill="1" applyBorder="1"/>
    <xf numFmtId="0" fontId="4" fillId="7" borderId="0" xfId="0" applyFont="1" applyFill="1"/>
    <xf numFmtId="0" fontId="0" fillId="7" borderId="0" xfId="0" applyFill="1"/>
    <xf numFmtId="0" fontId="4" fillId="8" borderId="0" xfId="0" applyFont="1" applyFill="1"/>
    <xf numFmtId="0" fontId="0" fillId="8" borderId="0" xfId="0" applyFill="1"/>
    <xf numFmtId="0" fontId="4" fillId="9" borderId="0" xfId="0" applyFont="1" applyFill="1"/>
    <xf numFmtId="0" fontId="0" fillId="9" borderId="0" xfId="0" applyFont="1" applyFill="1" applyAlignment="1"/>
    <xf numFmtId="0" fontId="4" fillId="10" borderId="0" xfId="0" applyFont="1" applyFill="1"/>
    <xf numFmtId="0" fontId="0" fillId="10" borderId="0" xfId="0" applyFill="1"/>
    <xf numFmtId="0" fontId="4" fillId="11" borderId="0" xfId="0" applyFont="1" applyFill="1"/>
    <xf numFmtId="0" fontId="0" fillId="11" borderId="0" xfId="0" applyFill="1"/>
    <xf numFmtId="0" fontId="4" fillId="12" borderId="0" xfId="0" applyFont="1" applyFill="1"/>
    <xf numFmtId="0" fontId="0" fillId="12" borderId="0" xfId="0" applyFill="1"/>
    <xf numFmtId="0" fontId="4" fillId="13" borderId="0" xfId="0" applyFont="1" applyFill="1"/>
    <xf numFmtId="0" fontId="0" fillId="13" borderId="0" xfId="0" applyFont="1" applyFill="1" applyAlignment="1"/>
    <xf numFmtId="0" fontId="4" fillId="14" borderId="0" xfId="0" applyFont="1" applyFill="1"/>
    <xf numFmtId="0" fontId="7" fillId="14" borderId="0" xfId="0" applyFont="1" applyFill="1" applyBorder="1" applyAlignment="1">
      <alignment horizontal="left" wrapText="1"/>
    </xf>
    <xf numFmtId="0" fontId="7" fillId="0" borderId="3" xfId="3" applyFont="1" applyFill="1" applyBorder="1" applyAlignment="1">
      <alignment horizontal="center" wrapText="1"/>
    </xf>
    <xf numFmtId="0" fontId="7" fillId="0" borderId="4" xfId="3" applyFont="1" applyFill="1" applyBorder="1" applyAlignment="1">
      <alignment horizontal="center" wrapText="1"/>
    </xf>
    <xf numFmtId="0" fontId="7" fillId="0" borderId="0" xfId="0" applyFont="1" applyFill="1" applyAlignment="1">
      <alignment horizontal="left"/>
    </xf>
    <xf numFmtId="164" fontId="7" fillId="0" borderId="52" xfId="1" applyNumberFormat="1" applyFont="1" applyFill="1" applyBorder="1"/>
    <xf numFmtId="164" fontId="6" fillId="0" borderId="14" xfId="1" applyNumberFormat="1" applyFont="1" applyFill="1" applyBorder="1" applyAlignment="1">
      <alignment horizontal="right"/>
    </xf>
    <xf numFmtId="164" fontId="6" fillId="0" borderId="52" xfId="1" applyNumberFormat="1" applyFont="1" applyFill="1" applyBorder="1" applyAlignment="1">
      <alignment horizontal="right"/>
    </xf>
    <xf numFmtId="164" fontId="7" fillId="0" borderId="14" xfId="0" applyNumberFormat="1" applyFont="1" applyFill="1" applyBorder="1"/>
    <xf numFmtId="164" fontId="7" fillId="0" borderId="52" xfId="0" applyNumberFormat="1" applyFont="1" applyFill="1" applyBorder="1"/>
    <xf numFmtId="164" fontId="6" fillId="0" borderId="61" xfId="1" applyNumberFormat="1" applyFont="1" applyFill="1" applyBorder="1" applyAlignment="1">
      <alignment horizontal="right"/>
    </xf>
    <xf numFmtId="164" fontId="6" fillId="0" borderId="62" xfId="1" applyNumberFormat="1" applyFont="1" applyFill="1" applyBorder="1" applyAlignment="1">
      <alignment horizontal="right"/>
    </xf>
    <xf numFmtId="164" fontId="7" fillId="0" borderId="0" xfId="1" applyNumberFormat="1" applyFont="1" applyFill="1" applyBorder="1" applyAlignment="1">
      <alignment horizontal="right"/>
    </xf>
    <xf numFmtId="164" fontId="7" fillId="0" borderId="52" xfId="1" applyNumberFormat="1" applyFont="1" applyFill="1" applyBorder="1" applyAlignment="1">
      <alignment horizontal="right"/>
    </xf>
    <xf numFmtId="164" fontId="6" fillId="0" borderId="64" xfId="1" applyNumberFormat="1" applyFont="1" applyFill="1" applyBorder="1" applyAlignment="1">
      <alignment horizontal="right"/>
    </xf>
    <xf numFmtId="164" fontId="7" fillId="0" borderId="6" xfId="1" applyNumberFormat="1" applyFont="1" applyFill="1" applyBorder="1" applyAlignment="1">
      <alignment horizontal="right"/>
    </xf>
    <xf numFmtId="164" fontId="7" fillId="0" borderId="49" xfId="1" applyNumberFormat="1" applyFont="1" applyFill="1" applyBorder="1" applyAlignment="1">
      <alignment horizontal="right"/>
    </xf>
    <xf numFmtId="164" fontId="6" fillId="0" borderId="6" xfId="1" applyNumberFormat="1" applyFont="1" applyFill="1" applyBorder="1" applyAlignment="1">
      <alignment horizontal="right"/>
    </xf>
    <xf numFmtId="164" fontId="6" fillId="0" borderId="49" xfId="1" applyNumberFormat="1" applyFont="1" applyFill="1" applyBorder="1" applyAlignment="1">
      <alignment horizontal="right"/>
    </xf>
    <xf numFmtId="164" fontId="7" fillId="0" borderId="6" xfId="0" applyNumberFormat="1" applyFont="1" applyFill="1" applyBorder="1" applyAlignment="1">
      <alignment horizontal="right"/>
    </xf>
    <xf numFmtId="164" fontId="7" fillId="0" borderId="49" xfId="0" applyNumberFormat="1" applyFont="1" applyFill="1" applyBorder="1" applyAlignment="1">
      <alignment horizontal="right"/>
    </xf>
    <xf numFmtId="164" fontId="35" fillId="0" borderId="6" xfId="0" applyNumberFormat="1" applyFont="1" applyFill="1" applyBorder="1" applyAlignment="1">
      <alignment horizontal="right"/>
    </xf>
    <xf numFmtId="164" fontId="35" fillId="0" borderId="49" xfId="0" applyNumberFormat="1" applyFont="1" applyFill="1" applyBorder="1" applyAlignment="1">
      <alignment horizontal="right"/>
    </xf>
    <xf numFmtId="164" fontId="6" fillId="0" borderId="65" xfId="1" applyNumberFormat="1" applyFont="1" applyFill="1" applyBorder="1" applyAlignment="1">
      <alignment horizontal="right"/>
    </xf>
    <xf numFmtId="164" fontId="6" fillId="0" borderId="66" xfId="1" applyNumberFormat="1" applyFont="1" applyFill="1" applyBorder="1" applyAlignment="1">
      <alignment horizontal="right"/>
    </xf>
    <xf numFmtId="164" fontId="6" fillId="0" borderId="6" xfId="0" applyNumberFormat="1" applyFont="1" applyFill="1" applyBorder="1" applyAlignment="1">
      <alignment horizontal="right"/>
    </xf>
    <xf numFmtId="164" fontId="6" fillId="0" borderId="49" xfId="0" applyNumberFormat="1" applyFont="1" applyFill="1" applyBorder="1" applyAlignment="1">
      <alignment horizontal="right"/>
    </xf>
    <xf numFmtId="164" fontId="35" fillId="0" borderId="6" xfId="0" applyNumberFormat="1" applyFont="1" applyFill="1" applyBorder="1"/>
    <xf numFmtId="164" fontId="35" fillId="0" borderId="49" xfId="0" applyNumberFormat="1" applyFont="1" applyFill="1" applyBorder="1"/>
    <xf numFmtId="164" fontId="6" fillId="0" borderId="65" xfId="0" applyNumberFormat="1" applyFont="1" applyFill="1" applyBorder="1" applyAlignment="1">
      <alignment horizontal="right"/>
    </xf>
    <xf numFmtId="164" fontId="6" fillId="0" borderId="66" xfId="0" applyNumberFormat="1" applyFont="1" applyFill="1" applyBorder="1" applyAlignment="1">
      <alignment horizontal="right"/>
    </xf>
    <xf numFmtId="164" fontId="7" fillId="0" borderId="0" xfId="0" applyNumberFormat="1" applyFont="1" applyFill="1" applyBorder="1" applyAlignment="1">
      <alignment horizontal="right"/>
    </xf>
    <xf numFmtId="164" fontId="7" fillId="0" borderId="52" xfId="0" applyNumberFormat="1" applyFont="1" applyFill="1" applyBorder="1" applyAlignment="1">
      <alignment horizontal="right"/>
    </xf>
    <xf numFmtId="164" fontId="35" fillId="0" borderId="0" xfId="0" applyNumberFormat="1" applyFont="1" applyFill="1" applyBorder="1" applyAlignment="1">
      <alignment horizontal="right"/>
    </xf>
    <xf numFmtId="164" fontId="35" fillId="0" borderId="52" xfId="0" applyNumberFormat="1" applyFont="1" applyFill="1" applyBorder="1" applyAlignment="1">
      <alignment horizontal="right"/>
    </xf>
    <xf numFmtId="164" fontId="15" fillId="0" borderId="0" xfId="1" applyNumberFormat="1" applyFont="1" applyBorder="1"/>
    <xf numFmtId="164" fontId="15" fillId="0" borderId="52" xfId="1" applyNumberFormat="1" applyFont="1" applyBorder="1"/>
    <xf numFmtId="164" fontId="32" fillId="0" borderId="0" xfId="1" applyNumberFormat="1" applyFont="1" applyBorder="1"/>
    <xf numFmtId="164" fontId="32" fillId="0" borderId="52" xfId="1" applyNumberFormat="1" applyFont="1" applyBorder="1"/>
    <xf numFmtId="164" fontId="15" fillId="0" borderId="0" xfId="0" applyNumberFormat="1" applyFont="1" applyBorder="1"/>
    <xf numFmtId="164" fontId="15" fillId="0" borderId="52" xfId="0" applyNumberFormat="1" applyFont="1" applyBorder="1"/>
    <xf numFmtId="164" fontId="32" fillId="0" borderId="64" xfId="1" applyNumberFormat="1" applyFont="1" applyBorder="1"/>
    <xf numFmtId="164" fontId="32" fillId="0" borderId="62" xfId="1" applyNumberFormat="1" applyFont="1" applyBorder="1"/>
    <xf numFmtId="164" fontId="15" fillId="0" borderId="6" xfId="1" applyNumberFormat="1" applyFont="1" applyBorder="1"/>
    <xf numFmtId="164" fontId="15" fillId="0" borderId="49" xfId="1" applyNumberFormat="1" applyFont="1" applyBorder="1"/>
    <xf numFmtId="164" fontId="32" fillId="0" borderId="6" xfId="1" applyNumberFormat="1" applyFont="1" applyBorder="1"/>
    <xf numFmtId="164" fontId="32" fillId="0" borderId="49" xfId="1" applyNumberFormat="1" applyFont="1" applyBorder="1"/>
    <xf numFmtId="164" fontId="15" fillId="0" borderId="6" xfId="0" applyNumberFormat="1" applyFont="1" applyBorder="1"/>
    <xf numFmtId="164" fontId="15" fillId="0" borderId="49" xfId="0" applyNumberFormat="1" applyFont="1" applyBorder="1"/>
    <xf numFmtId="164" fontId="32" fillId="0" borderId="65" xfId="1" applyNumberFormat="1" applyFont="1" applyBorder="1"/>
    <xf numFmtId="164" fontId="32" fillId="0" borderId="66" xfId="1" applyNumberFormat="1" applyFont="1" applyBorder="1"/>
    <xf numFmtId="164" fontId="0" fillId="0" borderId="49" xfId="1" applyNumberFormat="1" applyFont="1" applyBorder="1"/>
    <xf numFmtId="164" fontId="3" fillId="0" borderId="49" xfId="1" applyNumberFormat="1" applyFont="1" applyBorder="1"/>
    <xf numFmtId="164" fontId="3" fillId="0" borderId="66" xfId="1" applyNumberFormat="1" applyFont="1" applyBorder="1"/>
    <xf numFmtId="164" fontId="7" fillId="0" borderId="14" xfId="1" applyNumberFormat="1" applyFont="1" applyFill="1" applyBorder="1" applyAlignment="1">
      <alignment horizontal="right"/>
    </xf>
    <xf numFmtId="164" fontId="6" fillId="0" borderId="14" xfId="3" applyNumberFormat="1" applyFont="1" applyFill="1" applyBorder="1"/>
    <xf numFmtId="164" fontId="7" fillId="0" borderId="6" xfId="1" applyNumberFormat="1" applyFont="1" applyFill="1" applyBorder="1" applyProtection="1">
      <protection locked="0"/>
    </xf>
    <xf numFmtId="164" fontId="7" fillId="0" borderId="0" xfId="1" applyNumberFormat="1" applyFont="1" applyFill="1" applyBorder="1" applyProtection="1">
      <protection locked="0"/>
    </xf>
    <xf numFmtId="164" fontId="16" fillId="0" borderId="14" xfId="0" applyNumberFormat="1" applyFont="1" applyFill="1" applyBorder="1"/>
    <xf numFmtId="0" fontId="7" fillId="0" borderId="3" xfId="3" applyFont="1" applyFill="1" applyBorder="1" applyAlignment="1">
      <alignment horizontal="center" wrapText="1"/>
    </xf>
    <xf numFmtId="0" fontId="7" fillId="0" borderId="4" xfId="3" applyFont="1" applyFill="1" applyBorder="1" applyAlignment="1">
      <alignment horizontal="center" wrapText="1"/>
    </xf>
    <xf numFmtId="0" fontId="7" fillId="0" borderId="0" xfId="0" applyFont="1" applyFill="1" applyAlignment="1">
      <alignment horizontal="left"/>
    </xf>
    <xf numFmtId="0" fontId="7" fillId="0" borderId="5" xfId="0" applyFont="1" applyFill="1" applyBorder="1" applyAlignment="1">
      <alignment horizontal="left" wrapText="1" indent="1"/>
    </xf>
    <xf numFmtId="3" fontId="6" fillId="2" borderId="14" xfId="3" applyNumberFormat="1" applyFont="1" applyFill="1" applyBorder="1"/>
    <xf numFmtId="3" fontId="10" fillId="2" borderId="0" xfId="3" applyNumberFormat="1" applyFont="1" applyFill="1" applyBorder="1"/>
    <xf numFmtId="164" fontId="7" fillId="2" borderId="6" xfId="1" applyNumberFormat="1" applyFont="1" applyFill="1" applyBorder="1"/>
    <xf numFmtId="3" fontId="10" fillId="2" borderId="5" xfId="3" applyNumberFormat="1" applyFont="1" applyFill="1" applyBorder="1"/>
    <xf numFmtId="3" fontId="7" fillId="2" borderId="5" xfId="3" applyNumberFormat="1" applyFont="1" applyFill="1" applyBorder="1"/>
    <xf numFmtId="164" fontId="7" fillId="2" borderId="0" xfId="1" applyNumberFormat="1" applyFont="1" applyFill="1" applyBorder="1"/>
    <xf numFmtId="3" fontId="7" fillId="2" borderId="0" xfId="3" applyNumberFormat="1" applyFont="1" applyFill="1" applyBorder="1"/>
    <xf numFmtId="0" fontId="6" fillId="0" borderId="5" xfId="3" applyFont="1" applyFill="1" applyBorder="1" applyAlignment="1">
      <alignment wrapText="1"/>
    </xf>
    <xf numFmtId="0" fontId="6" fillId="0" borderId="11" xfId="3" applyFont="1" applyFill="1" applyBorder="1" applyAlignment="1">
      <alignment wrapText="1"/>
    </xf>
    <xf numFmtId="0" fontId="15" fillId="2" borderId="21" xfId="0" applyFont="1" applyFill="1" applyBorder="1"/>
    <xf numFmtId="3" fontId="15" fillId="2" borderId="21" xfId="0" applyNumberFormat="1" applyFont="1" applyFill="1" applyBorder="1"/>
    <xf numFmtId="3" fontId="15" fillId="2" borderId="0" xfId="0" applyNumberFormat="1" applyFont="1" applyFill="1" applyBorder="1"/>
    <xf numFmtId="3" fontId="15" fillId="2" borderId="24" xfId="0" applyNumberFormat="1" applyFont="1" applyFill="1" applyBorder="1"/>
    <xf numFmtId="0" fontId="31" fillId="2" borderId="23" xfId="0" applyFont="1" applyFill="1" applyBorder="1"/>
    <xf numFmtId="164" fontId="31" fillId="2" borderId="23" xfId="0" applyNumberFormat="1" applyFont="1" applyFill="1" applyBorder="1"/>
    <xf numFmtId="164" fontId="31" fillId="2" borderId="9" xfId="0" applyNumberFormat="1" applyFont="1" applyFill="1" applyBorder="1"/>
    <xf numFmtId="164" fontId="31" fillId="2" borderId="26" xfId="0" applyNumberFormat="1" applyFont="1" applyFill="1" applyBorder="1"/>
    <xf numFmtId="0" fontId="7" fillId="0" borderId="0" xfId="0" applyFont="1" applyFill="1" applyAlignment="1">
      <alignment wrapText="1"/>
    </xf>
    <xf numFmtId="3" fontId="6" fillId="2" borderId="14" xfId="0" applyNumberFormat="1" applyFont="1" applyFill="1" applyBorder="1"/>
    <xf numFmtId="3" fontId="16" fillId="2" borderId="14" xfId="0" applyNumberFormat="1" applyFont="1" applyFill="1" applyBorder="1"/>
    <xf numFmtId="0" fontId="16" fillId="2" borderId="14" xfId="0" applyFont="1" applyFill="1" applyBorder="1"/>
    <xf numFmtId="3" fontId="7" fillId="2" borderId="5" xfId="0" applyNumberFormat="1" applyFont="1" applyFill="1" applyBorder="1"/>
    <xf numFmtId="3" fontId="7" fillId="2" borderId="0" xfId="0" applyNumberFormat="1" applyFont="1" applyFill="1" applyBorder="1"/>
    <xf numFmtId="3" fontId="7" fillId="2" borderId="6" xfId="0" applyNumberFormat="1" applyFont="1" applyFill="1" applyBorder="1"/>
    <xf numFmtId="164" fontId="7" fillId="2" borderId="5" xfId="1" applyNumberFormat="1" applyFont="1" applyFill="1" applyBorder="1"/>
    <xf numFmtId="3" fontId="10" fillId="2" borderId="5" xfId="0" applyNumberFormat="1" applyFont="1" applyFill="1" applyBorder="1" applyAlignment="1">
      <alignment horizontal="right"/>
    </xf>
    <xf numFmtId="3" fontId="10" fillId="2" borderId="6" xfId="0" applyNumberFormat="1" applyFont="1" applyFill="1" applyBorder="1" applyAlignment="1">
      <alignment horizontal="right"/>
    </xf>
    <xf numFmtId="0" fontId="8" fillId="2" borderId="6" xfId="0" applyFont="1" applyFill="1" applyBorder="1" applyAlignment="1">
      <alignment vertical="top" wrapText="1"/>
    </xf>
    <xf numFmtId="0" fontId="7" fillId="2" borderId="3" xfId="0" applyFont="1" applyFill="1" applyBorder="1" applyAlignment="1">
      <alignment horizontal="center" wrapText="1"/>
    </xf>
    <xf numFmtId="0" fontId="7" fillId="2" borderId="0" xfId="0" applyFont="1" applyFill="1" applyBorder="1" applyAlignment="1">
      <alignment horizontal="center" wrapText="1"/>
    </xf>
    <xf numFmtId="164" fontId="7" fillId="2" borderId="0" xfId="6" applyNumberFormat="1" applyFont="1" applyFill="1" applyBorder="1"/>
    <xf numFmtId="164" fontId="6" fillId="2" borderId="0" xfId="1" applyNumberFormat="1" applyFont="1" applyFill="1" applyBorder="1"/>
    <xf numFmtId="0" fontId="7" fillId="2" borderId="9" xfId="0" applyFont="1" applyFill="1" applyBorder="1"/>
    <xf numFmtId="165" fontId="7" fillId="2" borderId="0" xfId="6" applyNumberFormat="1" applyFont="1" applyFill="1" applyBorder="1" applyAlignment="1">
      <alignment horizontal="right"/>
    </xf>
    <xf numFmtId="165" fontId="6" fillId="2" borderId="0" xfId="6" applyNumberFormat="1" applyFont="1" applyFill="1" applyBorder="1" applyAlignment="1">
      <alignment horizontal="right"/>
    </xf>
    <xf numFmtId="165" fontId="7" fillId="2" borderId="0" xfId="0" applyNumberFormat="1" applyFont="1" applyFill="1" applyBorder="1" applyAlignment="1">
      <alignment horizontal="right"/>
    </xf>
    <xf numFmtId="165" fontId="6" fillId="2" borderId="0" xfId="0" applyNumberFormat="1" applyFont="1" applyFill="1" applyBorder="1" applyAlignment="1">
      <alignment horizontal="right"/>
    </xf>
    <xf numFmtId="0" fontId="7" fillId="2" borderId="9" xfId="0" applyFont="1" applyFill="1" applyBorder="1" applyAlignment="1">
      <alignment horizontal="right"/>
    </xf>
    <xf numFmtId="3" fontId="7" fillId="2" borderId="0" xfId="6" applyNumberFormat="1" applyFont="1" applyFill="1" applyBorder="1"/>
    <xf numFmtId="3" fontId="6" fillId="2" borderId="0" xfId="0" applyNumberFormat="1" applyFont="1" applyFill="1" applyBorder="1"/>
    <xf numFmtId="3" fontId="7" fillId="2" borderId="5" xfId="0" applyNumberFormat="1" applyFont="1" applyFill="1" applyBorder="1" applyAlignment="1">
      <alignment horizontal="right"/>
    </xf>
    <xf numFmtId="3" fontId="7" fillId="2" borderId="0" xfId="0" applyNumberFormat="1" applyFont="1" applyFill="1" applyBorder="1" applyAlignment="1">
      <alignment horizontal="right"/>
    </xf>
    <xf numFmtId="164" fontId="40" fillId="2" borderId="5" xfId="1" applyNumberFormat="1" applyFont="1" applyFill="1" applyBorder="1"/>
    <xf numFmtId="164" fontId="40" fillId="2" borderId="0" xfId="1" applyNumberFormat="1" applyFont="1" applyFill="1" applyBorder="1"/>
    <xf numFmtId="165" fontId="10" fillId="2" borderId="14" xfId="0" applyNumberFormat="1" applyFont="1" applyFill="1" applyBorder="1"/>
    <xf numFmtId="165" fontId="5" fillId="2" borderId="14" xfId="0" applyNumberFormat="1" applyFont="1" applyFill="1" applyBorder="1"/>
    <xf numFmtId="164" fontId="48" fillId="0" borderId="14" xfId="1" applyNumberFormat="1" applyFont="1" applyFill="1" applyBorder="1"/>
    <xf numFmtId="165" fontId="7" fillId="2" borderId="14" xfId="0" applyNumberFormat="1" applyFont="1" applyFill="1" applyBorder="1"/>
    <xf numFmtId="165" fontId="7" fillId="2" borderId="14" xfId="0" applyNumberFormat="1" applyFont="1" applyFill="1" applyBorder="1" applyAlignment="1">
      <alignment horizontal="center"/>
    </xf>
    <xf numFmtId="165" fontId="6" fillId="2" borderId="14" xfId="0" applyNumberFormat="1" applyFont="1" applyFill="1" applyBorder="1"/>
    <xf numFmtId="165" fontId="16" fillId="2" borderId="14" xfId="0" applyNumberFormat="1" applyFont="1" applyFill="1" applyBorder="1"/>
    <xf numFmtId="165" fontId="15" fillId="2" borderId="14" xfId="0" applyNumberFormat="1" applyFont="1" applyFill="1" applyBorder="1"/>
    <xf numFmtId="0" fontId="7" fillId="2" borderId="3" xfId="7" applyFont="1" applyFill="1" applyBorder="1" applyAlignment="1">
      <alignment horizontal="center" wrapText="1"/>
    </xf>
    <xf numFmtId="0" fontId="7" fillId="2" borderId="0" xfId="7" applyFont="1" applyFill="1" applyBorder="1" applyAlignment="1">
      <alignment horizontal="center" wrapText="1"/>
    </xf>
    <xf numFmtId="3" fontId="6" fillId="2" borderId="0" xfId="6" applyNumberFormat="1" applyFont="1" applyFill="1" applyBorder="1"/>
    <xf numFmtId="3" fontId="7" fillId="2" borderId="0" xfId="7" applyNumberFormat="1" applyFont="1" applyFill="1" applyBorder="1"/>
    <xf numFmtId="0" fontId="7" fillId="2" borderId="0" xfId="7" applyFont="1" applyFill="1" applyBorder="1"/>
    <xf numFmtId="3" fontId="6" fillId="2" borderId="0" xfId="7" applyNumberFormat="1" applyFont="1" applyFill="1" applyBorder="1"/>
    <xf numFmtId="0" fontId="6" fillId="2" borderId="0" xfId="7" applyFont="1" applyFill="1" applyBorder="1"/>
    <xf numFmtId="0" fontId="7" fillId="2" borderId="9" xfId="7" applyFont="1" applyFill="1" applyBorder="1"/>
    <xf numFmtId="0" fontId="15" fillId="2" borderId="0" xfId="0" applyFont="1" applyFill="1"/>
    <xf numFmtId="0" fontId="32" fillId="2" borderId="0" xfId="0" applyFont="1" applyFill="1"/>
    <xf numFmtId="0" fontId="7" fillId="2" borderId="0" xfId="0" applyFont="1" applyFill="1" applyBorder="1"/>
    <xf numFmtId="167" fontId="6" fillId="2" borderId="0" xfId="4" applyNumberFormat="1" applyFont="1" applyFill="1" applyBorder="1"/>
    <xf numFmtId="0" fontId="20" fillId="2" borderId="14" xfId="0" applyFont="1" applyFill="1" applyBorder="1" applyAlignment="1">
      <alignment horizontal="center" wrapText="1"/>
    </xf>
    <xf numFmtId="0" fontId="20" fillId="2" borderId="14" xfId="0" applyFont="1" applyFill="1" applyBorder="1"/>
    <xf numFmtId="165" fontId="20" fillId="2" borderId="14" xfId="0" applyNumberFormat="1" applyFont="1" applyFill="1" applyBorder="1"/>
    <xf numFmtId="165" fontId="21" fillId="2" borderId="14" xfId="0" applyNumberFormat="1" applyFont="1" applyFill="1" applyBorder="1"/>
    <xf numFmtId="0" fontId="23" fillId="2" borderId="14" xfId="0" applyFont="1" applyFill="1" applyBorder="1"/>
    <xf numFmtId="0" fontId="20" fillId="2" borderId="8" xfId="0" applyFont="1" applyFill="1" applyBorder="1"/>
    <xf numFmtId="0" fontId="20" fillId="2" borderId="12" xfId="0" applyFont="1" applyFill="1" applyBorder="1" applyAlignment="1">
      <alignment horizontal="center" wrapText="1"/>
    </xf>
    <xf numFmtId="0" fontId="28" fillId="2" borderId="0" xfId="0" applyFont="1" applyFill="1" applyBorder="1"/>
    <xf numFmtId="3" fontId="7" fillId="2" borderId="17" xfId="0" applyNumberFormat="1" applyFont="1" applyFill="1" applyBorder="1"/>
    <xf numFmtId="165" fontId="10" fillId="2" borderId="6" xfId="0" applyNumberFormat="1" applyFont="1" applyFill="1" applyBorder="1" applyAlignment="1">
      <alignment horizontal="right"/>
    </xf>
    <xf numFmtId="164" fontId="10" fillId="2" borderId="6" xfId="1" applyNumberFormat="1" applyFont="1" applyFill="1" applyBorder="1" applyAlignment="1">
      <alignment horizontal="right"/>
    </xf>
    <xf numFmtId="3" fontId="10" fillId="2" borderId="14" xfId="0" applyNumberFormat="1" applyFont="1" applyFill="1" applyBorder="1" applyAlignment="1">
      <alignment horizontal="right"/>
    </xf>
    <xf numFmtId="165" fontId="10" fillId="2" borderId="0" xfId="0" applyNumberFormat="1" applyFont="1" applyFill="1" applyBorder="1" applyAlignment="1">
      <alignment horizontal="right"/>
    </xf>
    <xf numFmtId="3" fontId="10" fillId="2" borderId="48" xfId="0" applyNumberFormat="1" applyFont="1" applyFill="1" applyBorder="1" applyAlignment="1">
      <alignment horizontal="right"/>
    </xf>
    <xf numFmtId="165" fontId="10" fillId="2" borderId="49" xfId="0" applyNumberFormat="1" applyFont="1" applyFill="1" applyBorder="1" applyAlignment="1">
      <alignment horizontal="right"/>
    </xf>
    <xf numFmtId="164" fontId="48" fillId="0" borderId="52" xfId="1" applyNumberFormat="1" applyFont="1" applyFill="1" applyBorder="1"/>
    <xf numFmtId="164" fontId="48" fillId="0" borderId="14" xfId="1" applyNumberFormat="1" applyFont="1" applyFill="1" applyBorder="1" applyAlignment="1">
      <alignment horizontal="right"/>
    </xf>
    <xf numFmtId="164" fontId="48" fillId="0" borderId="49" xfId="1" applyNumberFormat="1" applyFont="1" applyFill="1" applyBorder="1" applyAlignment="1">
      <alignment horizontal="right"/>
    </xf>
    <xf numFmtId="164" fontId="49" fillId="0" borderId="6" xfId="0" applyNumberFormat="1" applyFont="1" applyFill="1" applyBorder="1" applyAlignment="1">
      <alignment horizontal="right"/>
    </xf>
    <xf numFmtId="164" fontId="49" fillId="0" borderId="49" xfId="0" applyNumberFormat="1" applyFont="1" applyFill="1" applyBorder="1" applyAlignment="1">
      <alignment horizontal="right"/>
    </xf>
    <xf numFmtId="164" fontId="49" fillId="0" borderId="0" xfId="1" applyNumberFormat="1" applyFont="1" applyFill="1" applyBorder="1" applyAlignment="1">
      <alignment horizontal="right"/>
    </xf>
    <xf numFmtId="164" fontId="49" fillId="0" borderId="52" xfId="1" applyNumberFormat="1" applyFont="1" applyFill="1" applyBorder="1" applyAlignment="1">
      <alignment horizontal="right"/>
    </xf>
    <xf numFmtId="164" fontId="48" fillId="0" borderId="0" xfId="1" applyNumberFormat="1" applyFont="1" applyFill="1" applyBorder="1"/>
    <xf numFmtId="164" fontId="48" fillId="0" borderId="6" xfId="1" applyNumberFormat="1" applyFont="1" applyFill="1" applyBorder="1"/>
    <xf numFmtId="166" fontId="0" fillId="0" borderId="0" xfId="0" applyNumberFormat="1" applyBorder="1"/>
    <xf numFmtId="0" fontId="7" fillId="0" borderId="0" xfId="0" applyFont="1" applyFill="1" applyAlignment="1">
      <alignment horizontal="left"/>
    </xf>
    <xf numFmtId="0" fontId="7" fillId="0" borderId="0" xfId="0" applyFont="1" applyFill="1" applyBorder="1" applyAlignment="1">
      <alignment wrapText="1"/>
    </xf>
    <xf numFmtId="0" fontId="3" fillId="0" borderId="0" xfId="0" applyFont="1" applyFill="1"/>
    <xf numFmtId="0" fontId="7" fillId="0" borderId="0" xfId="7" applyNumberFormat="1" applyFont="1" applyFill="1" applyAlignment="1"/>
    <xf numFmtId="0" fontId="7" fillId="0" borderId="0" xfId="7" quotePrefix="1" applyNumberFormat="1" applyFont="1" applyFill="1" applyAlignment="1"/>
    <xf numFmtId="0" fontId="7" fillId="0" borderId="4" xfId="3" applyFont="1" applyFill="1" applyBorder="1" applyAlignment="1">
      <alignment horizontal="center" wrapText="1"/>
    </xf>
    <xf numFmtId="166" fontId="7" fillId="0" borderId="6" xfId="1" applyNumberFormat="1" applyFont="1" applyFill="1" applyBorder="1"/>
    <xf numFmtId="166" fontId="7" fillId="2" borderId="6" xfId="1" applyNumberFormat="1" applyFont="1" applyFill="1" applyBorder="1"/>
    <xf numFmtId="166" fontId="7" fillId="0" borderId="10" xfId="1" applyNumberFormat="1" applyFont="1" applyFill="1" applyBorder="1"/>
    <xf numFmtId="166" fontId="6" fillId="0" borderId="15" xfId="1" applyNumberFormat="1" applyFont="1" applyFill="1" applyBorder="1"/>
    <xf numFmtId="166" fontId="6" fillId="0" borderId="0" xfId="1" applyNumberFormat="1" applyFont="1" applyFill="1" applyBorder="1"/>
    <xf numFmtId="166" fontId="6" fillId="0" borderId="10" xfId="1" applyNumberFormat="1" applyFont="1" applyFill="1" applyBorder="1"/>
    <xf numFmtId="166" fontId="6" fillId="0" borderId="7" xfId="1" applyNumberFormat="1" applyFont="1" applyFill="1" applyBorder="1"/>
    <xf numFmtId="166" fontId="6" fillId="0" borderId="6" xfId="1" applyNumberFormat="1" applyFont="1" applyFill="1" applyBorder="1"/>
    <xf numFmtId="166" fontId="7" fillId="0" borderId="0" xfId="1" applyNumberFormat="1" applyFont="1" applyFill="1" applyBorder="1"/>
    <xf numFmtId="166" fontId="7" fillId="2" borderId="0" xfId="1" applyNumberFormat="1" applyFont="1" applyFill="1" applyBorder="1"/>
    <xf numFmtId="166" fontId="7" fillId="0" borderId="9" xfId="1" applyNumberFormat="1" applyFont="1" applyFill="1" applyBorder="1"/>
    <xf numFmtId="166" fontId="6" fillId="0" borderId="3" xfId="1" applyNumberFormat="1" applyFont="1" applyFill="1" applyBorder="1"/>
    <xf numFmtId="166" fontId="6" fillId="0" borderId="4" xfId="1" applyNumberFormat="1" applyFont="1" applyFill="1" applyBorder="1"/>
    <xf numFmtId="166" fontId="7" fillId="0" borderId="14" xfId="1" applyNumberFormat="1" applyFont="1" applyFill="1" applyBorder="1"/>
    <xf numFmtId="166" fontId="10" fillId="0" borderId="14" xfId="1" applyNumberFormat="1" applyFont="1" applyFill="1" applyBorder="1"/>
    <xf numFmtId="166" fontId="10" fillId="0" borderId="14" xfId="1" applyNumberFormat="1" applyFont="1" applyFill="1" applyBorder="1" applyAlignment="1">
      <alignment horizontal="right"/>
    </xf>
    <xf numFmtId="166" fontId="10" fillId="2" borderId="14" xfId="1" applyNumberFormat="1" applyFont="1" applyFill="1" applyBorder="1"/>
    <xf numFmtId="166" fontId="6" fillId="0" borderId="14" xfId="1" applyNumberFormat="1" applyFont="1" applyFill="1" applyBorder="1"/>
    <xf numFmtId="166" fontId="5" fillId="0" borderId="14" xfId="1" applyNumberFormat="1" applyFont="1" applyFill="1" applyBorder="1"/>
    <xf numFmtId="166" fontId="5" fillId="0" borderId="14" xfId="1" applyNumberFormat="1" applyFont="1" applyFill="1" applyBorder="1" applyAlignment="1">
      <alignment horizontal="right"/>
    </xf>
    <xf numFmtId="166" fontId="5" fillId="2" borderId="14" xfId="1" applyNumberFormat="1" applyFont="1" applyFill="1" applyBorder="1"/>
    <xf numFmtId="166" fontId="34" fillId="0" borderId="14" xfId="1" applyNumberFormat="1" applyFont="1" applyFill="1" applyBorder="1"/>
    <xf numFmtId="166" fontId="34" fillId="0" borderId="14" xfId="1" applyNumberFormat="1" applyFont="1" applyFill="1" applyBorder="1" applyAlignment="1">
      <alignment horizontal="right"/>
    </xf>
    <xf numFmtId="166" fontId="34" fillId="2" borderId="14" xfId="1" applyNumberFormat="1" applyFont="1" applyFill="1" applyBorder="1"/>
    <xf numFmtId="166" fontId="0" fillId="0" borderId="14" xfId="1" applyNumberFormat="1" applyFont="1" applyBorder="1"/>
    <xf numFmtId="166" fontId="7" fillId="2" borderId="8" xfId="0" applyNumberFormat="1" applyFont="1" applyFill="1" applyBorder="1"/>
    <xf numFmtId="166" fontId="7" fillId="0" borderId="10" xfId="0" applyNumberFormat="1" applyFont="1" applyFill="1" applyBorder="1"/>
    <xf numFmtId="166" fontId="7" fillId="0" borderId="8" xfId="0" applyNumberFormat="1" applyFont="1" applyFill="1" applyBorder="1"/>
    <xf numFmtId="166" fontId="7" fillId="0" borderId="5" xfId="1" applyNumberFormat="1" applyFont="1" applyFill="1" applyBorder="1"/>
    <xf numFmtId="166" fontId="40" fillId="0" borderId="14" xfId="1" applyNumberFormat="1" applyFont="1" applyFill="1" applyBorder="1"/>
    <xf numFmtId="166" fontId="15" fillId="0" borderId="14" xfId="1" applyNumberFormat="1" applyFont="1" applyFill="1" applyBorder="1"/>
    <xf numFmtId="166" fontId="40" fillId="0" borderId="5" xfId="1" applyNumberFormat="1" applyFont="1" applyFill="1" applyBorder="1"/>
    <xf numFmtId="166" fontId="6" fillId="0" borderId="12" xfId="1" applyNumberFormat="1" applyFont="1" applyFill="1" applyBorder="1"/>
    <xf numFmtId="166" fontId="7" fillId="0" borderId="5" xfId="6" applyNumberFormat="1" applyFont="1" applyFill="1" applyBorder="1" applyAlignment="1">
      <alignment horizontal="right"/>
    </xf>
    <xf numFmtId="166" fontId="7" fillId="0" borderId="14" xfId="6" applyNumberFormat="1" applyFont="1" applyFill="1" applyBorder="1" applyAlignment="1">
      <alignment horizontal="right"/>
    </xf>
    <xf numFmtId="166" fontId="7" fillId="0" borderId="0" xfId="6" applyNumberFormat="1" applyFont="1" applyFill="1" applyBorder="1" applyAlignment="1">
      <alignment horizontal="right"/>
    </xf>
    <xf numFmtId="166" fontId="7" fillId="2" borderId="0" xfId="6" applyNumberFormat="1" applyFont="1" applyFill="1" applyBorder="1" applyAlignment="1">
      <alignment horizontal="right"/>
    </xf>
    <xf numFmtId="166" fontId="7" fillId="0" borderId="6" xfId="6" applyNumberFormat="1" applyFont="1" applyFill="1" applyBorder="1" applyAlignment="1">
      <alignment horizontal="right"/>
    </xf>
    <xf numFmtId="166" fontId="6" fillId="0" borderId="5" xfId="6" applyNumberFormat="1" applyFont="1" applyFill="1" applyBorder="1" applyAlignment="1">
      <alignment horizontal="right"/>
    </xf>
    <xf numFmtId="166" fontId="6" fillId="0" borderId="14" xfId="6" applyNumberFormat="1" applyFont="1" applyFill="1" applyBorder="1" applyAlignment="1">
      <alignment horizontal="right"/>
    </xf>
    <xf numFmtId="166" fontId="6" fillId="0" borderId="0" xfId="6" applyNumberFormat="1" applyFont="1" applyFill="1" applyBorder="1" applyAlignment="1">
      <alignment horizontal="right"/>
    </xf>
    <xf numFmtId="166" fontId="6" fillId="2" borderId="0" xfId="6" applyNumberFormat="1" applyFont="1" applyFill="1" applyBorder="1" applyAlignment="1">
      <alignment horizontal="right"/>
    </xf>
    <xf numFmtId="166" fontId="6" fillId="0" borderId="6" xfId="6" applyNumberFormat="1" applyFont="1" applyFill="1" applyBorder="1" applyAlignment="1">
      <alignment horizontal="right"/>
    </xf>
    <xf numFmtId="0" fontId="50" fillId="0" borderId="0" xfId="8"/>
    <xf numFmtId="3" fontId="3" fillId="0" borderId="10" xfId="0" applyNumberFormat="1" applyFont="1" applyBorder="1"/>
    <xf numFmtId="3" fontId="3" fillId="0" borderId="9" xfId="0" applyNumberFormat="1" applyFont="1" applyBorder="1"/>
    <xf numFmtId="3" fontId="26" fillId="15" borderId="9" xfId="0" applyNumberFormat="1" applyFont="1" applyFill="1" applyBorder="1" applyAlignment="1">
      <alignment horizontal="right"/>
    </xf>
    <xf numFmtId="3" fontId="0" fillId="15" borderId="9" xfId="0" applyNumberFormat="1" applyFont="1" applyFill="1" applyBorder="1"/>
    <xf numFmtId="3" fontId="47" fillId="15" borderId="9" xfId="0" applyNumberFormat="1" applyFont="1" applyFill="1" applyBorder="1" applyAlignment="1">
      <alignment horizontal="right"/>
    </xf>
    <xf numFmtId="3" fontId="26" fillId="15" borderId="11" xfId="0" applyNumberFormat="1" applyFont="1" applyFill="1" applyBorder="1" applyAlignment="1">
      <alignment horizontal="left"/>
    </xf>
    <xf numFmtId="3" fontId="3" fillId="0" borderId="6" xfId="0" applyNumberFormat="1" applyFont="1" applyBorder="1"/>
    <xf numFmtId="3" fontId="26" fillId="15" borderId="0" xfId="0" applyNumberFormat="1" applyFont="1" applyFill="1" applyBorder="1" applyAlignment="1">
      <alignment horizontal="right"/>
    </xf>
    <xf numFmtId="3" fontId="0" fillId="15" borderId="0" xfId="0" applyNumberFormat="1" applyFont="1" applyFill="1" applyBorder="1"/>
    <xf numFmtId="3" fontId="47" fillId="15" borderId="0" xfId="0" applyNumberFormat="1" applyFont="1" applyFill="1" applyBorder="1" applyAlignment="1">
      <alignment horizontal="right"/>
    </xf>
    <xf numFmtId="3" fontId="26" fillId="15" borderId="5" xfId="0" applyNumberFormat="1" applyFont="1" applyFill="1" applyBorder="1" applyAlignment="1">
      <alignment horizontal="left"/>
    </xf>
    <xf numFmtId="0" fontId="0" fillId="15" borderId="0" xfId="0" applyFont="1" applyFill="1" applyBorder="1"/>
    <xf numFmtId="3" fontId="51" fillId="15" borderId="0" xfId="0" applyNumberFormat="1" applyFont="1" applyFill="1" applyBorder="1"/>
    <xf numFmtId="3" fontId="3" fillId="15" borderId="10" xfId="0" applyNumberFormat="1" applyFont="1" applyFill="1" applyBorder="1" applyAlignment="1">
      <alignment horizontal="right"/>
    </xf>
    <xf numFmtId="3" fontId="3" fillId="15" borderId="9" xfId="0" applyNumberFormat="1" applyFont="1" applyFill="1" applyBorder="1" applyAlignment="1">
      <alignment horizontal="right"/>
    </xf>
    <xf numFmtId="3" fontId="3" fillId="15" borderId="9" xfId="0" applyNumberFormat="1" applyFont="1" applyFill="1" applyBorder="1"/>
    <xf numFmtId="3" fontId="52" fillId="15" borderId="0" xfId="0" applyNumberFormat="1" applyFont="1" applyFill="1" applyBorder="1" applyAlignment="1"/>
    <xf numFmtId="3" fontId="26" fillId="15" borderId="10" xfId="0" applyNumberFormat="1" applyFont="1" applyFill="1" applyBorder="1"/>
    <xf numFmtId="3" fontId="26" fillId="15" borderId="9" xfId="0" applyNumberFormat="1" applyFont="1" applyFill="1" applyBorder="1"/>
    <xf numFmtId="3" fontId="26" fillId="15" borderId="6" xfId="0" applyNumberFormat="1" applyFont="1" applyFill="1" applyBorder="1"/>
    <xf numFmtId="3" fontId="26" fillId="15" borderId="0" xfId="0" applyNumberFormat="1" applyFont="1" applyFill="1" applyBorder="1"/>
    <xf numFmtId="3" fontId="26" fillId="15" borderId="10" xfId="0" applyNumberFormat="1" applyFont="1" applyFill="1" applyBorder="1" applyAlignment="1">
      <alignment horizontal="right"/>
    </xf>
    <xf numFmtId="0" fontId="4" fillId="16" borderId="0" xfId="0" applyFont="1" applyFill="1"/>
    <xf numFmtId="0" fontId="32" fillId="16" borderId="0" xfId="0" applyFont="1" applyFill="1" applyAlignment="1"/>
    <xf numFmtId="0" fontId="52" fillId="17" borderId="0" xfId="0" applyNumberFormat="1" applyFont="1" applyFill="1" applyAlignment="1"/>
    <xf numFmtId="0" fontId="53" fillId="17" borderId="11" xfId="0" applyNumberFormat="1" applyFont="1" applyFill="1" applyBorder="1"/>
    <xf numFmtId="0" fontId="53" fillId="17" borderId="9" xfId="0" applyFont="1" applyFill="1" applyBorder="1" applyAlignment="1">
      <alignment horizontal="right"/>
    </xf>
    <xf numFmtId="0" fontId="53" fillId="17" borderId="10" xfId="0" applyFont="1" applyFill="1" applyBorder="1" applyAlignment="1">
      <alignment horizontal="right"/>
    </xf>
    <xf numFmtId="0" fontId="53" fillId="17" borderId="5" xfId="9" applyNumberFormat="1" applyFont="1" applyFill="1" applyBorder="1"/>
    <xf numFmtId="3" fontId="29" fillId="17" borderId="0" xfId="10" applyNumberFormat="1" applyFont="1" applyFill="1" applyBorder="1" applyAlignment="1">
      <alignment horizontal="right"/>
    </xf>
    <xf numFmtId="3" fontId="29" fillId="17" borderId="6" xfId="10" applyNumberFormat="1" applyFont="1" applyFill="1" applyBorder="1" applyAlignment="1">
      <alignment horizontal="right"/>
    </xf>
    <xf numFmtId="0" fontId="53" fillId="17" borderId="5" xfId="9" applyNumberFormat="1" applyFont="1" applyFill="1" applyBorder="1" applyAlignment="1">
      <alignment horizontal="left"/>
    </xf>
    <xf numFmtId="0" fontId="53" fillId="17" borderId="11" xfId="9" applyNumberFormat="1" applyFont="1" applyFill="1" applyBorder="1" applyAlignment="1">
      <alignment horizontal="left"/>
    </xf>
    <xf numFmtId="3" fontId="29" fillId="17" borderId="9" xfId="10" applyNumberFormat="1" applyFont="1" applyFill="1" applyBorder="1" applyAlignment="1">
      <alignment horizontal="right"/>
    </xf>
    <xf numFmtId="3" fontId="29" fillId="17" borderId="10" xfId="10" applyNumberFormat="1" applyFont="1" applyFill="1" applyBorder="1" applyAlignment="1">
      <alignment horizontal="right"/>
    </xf>
    <xf numFmtId="0" fontId="7" fillId="0" borderId="0" xfId="7" applyNumberFormat="1" applyFont="1" applyFill="1" applyAlignment="1">
      <alignment horizontal="left" wrapText="1"/>
    </xf>
    <xf numFmtId="0" fontId="7" fillId="0" borderId="0" xfId="7" quotePrefix="1" applyNumberFormat="1" applyFont="1" applyFill="1" applyAlignment="1">
      <alignment horizontal="left" wrapText="1"/>
    </xf>
    <xf numFmtId="0" fontId="6" fillId="0" borderId="0" xfId="0" applyFont="1" applyFill="1" applyBorder="1" applyAlignment="1">
      <alignment horizontal="left" wrapText="1"/>
    </xf>
    <xf numFmtId="2" fontId="7" fillId="0" borderId="13" xfId="3" applyNumberFormat="1" applyFont="1" applyFill="1" applyBorder="1" applyAlignment="1">
      <alignment horizontal="center" wrapText="1"/>
    </xf>
    <xf numFmtId="0" fontId="0" fillId="0" borderId="13" xfId="0" applyBorder="1" applyAlignment="1">
      <alignment horizontal="center" wrapText="1"/>
    </xf>
    <xf numFmtId="0" fontId="0" fillId="0" borderId="13" xfId="0" applyBorder="1" applyAlignment="1"/>
    <xf numFmtId="0" fontId="6" fillId="0" borderId="12" xfId="3" applyFont="1" applyFill="1" applyBorder="1" applyAlignment="1">
      <alignment horizontal="center" wrapText="1"/>
    </xf>
    <xf numFmtId="0" fontId="6" fillId="0" borderId="8" xfId="3" applyFont="1" applyFill="1" applyBorder="1" applyAlignment="1">
      <alignment horizontal="center" wrapText="1"/>
    </xf>
    <xf numFmtId="0" fontId="7" fillId="0" borderId="3" xfId="3" applyFont="1" applyFill="1" applyBorder="1" applyAlignment="1">
      <alignment horizontal="center" wrapText="1"/>
    </xf>
    <xf numFmtId="0" fontId="7" fillId="0" borderId="4" xfId="3" applyFont="1" applyFill="1" applyBorder="1" applyAlignment="1">
      <alignment horizontal="center" wrapText="1"/>
    </xf>
    <xf numFmtId="0" fontId="7" fillId="0" borderId="2" xfId="3" applyFont="1" applyFill="1" applyBorder="1" applyAlignment="1">
      <alignment horizontal="center" wrapText="1"/>
    </xf>
    <xf numFmtId="0" fontId="0" fillId="0" borderId="4" xfId="0" applyBorder="1" applyAlignment="1">
      <alignment horizontal="center" wrapText="1"/>
    </xf>
    <xf numFmtId="0" fontId="0" fillId="0" borderId="0" xfId="0" applyAlignment="1">
      <alignment horizontal="left" wrapText="1"/>
    </xf>
    <xf numFmtId="0" fontId="6" fillId="0" borderId="0" xfId="0" applyFont="1" applyFill="1" applyAlignment="1">
      <alignment horizontal="left" wrapText="1"/>
    </xf>
    <xf numFmtId="0" fontId="7" fillId="0" borderId="0" xfId="0" applyFont="1" applyFill="1" applyAlignment="1">
      <alignment horizontal="left"/>
    </xf>
    <xf numFmtId="0" fontId="7" fillId="0" borderId="0" xfId="0" applyFont="1" applyFill="1" applyAlignment="1">
      <alignment horizontal="left" wrapText="1"/>
    </xf>
    <xf numFmtId="0" fontId="7" fillId="0" borderId="9" xfId="0" applyFont="1" applyFill="1" applyBorder="1" applyAlignment="1">
      <alignment horizontal="center"/>
    </xf>
    <xf numFmtId="0" fontId="7" fillId="0" borderId="0" xfId="0" applyFont="1" applyFill="1" applyBorder="1" applyAlignment="1">
      <alignment horizontal="left"/>
    </xf>
    <xf numFmtId="17" fontId="7" fillId="0" borderId="12" xfId="0" applyNumberFormat="1" applyFont="1" applyFill="1" applyBorder="1" applyAlignment="1">
      <alignment horizontal="center" wrapText="1"/>
    </xf>
    <xf numFmtId="0" fontId="0" fillId="0" borderId="14" xfId="0" applyBorder="1" applyAlignment="1">
      <alignment horizontal="center"/>
    </xf>
    <xf numFmtId="0" fontId="0" fillId="0" borderId="8"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7" fontId="7" fillId="0" borderId="2" xfId="0" applyNumberFormat="1" applyFont="1" applyFill="1" applyBorder="1" applyAlignment="1">
      <alignment horizontal="center"/>
    </xf>
    <xf numFmtId="0" fontId="7" fillId="0" borderId="12" xfId="0" applyFont="1" applyFill="1" applyBorder="1" applyAlignment="1">
      <alignment horizontal="center" wrapText="1"/>
    </xf>
    <xf numFmtId="0" fontId="7" fillId="0" borderId="14" xfId="0" applyFont="1" applyFill="1" applyBorder="1" applyAlignment="1">
      <alignment horizontal="center" wrapText="1"/>
    </xf>
    <xf numFmtId="0" fontId="7" fillId="0" borderId="8" xfId="0" applyFont="1" applyFill="1" applyBorder="1" applyAlignment="1">
      <alignment horizontal="center" wrapText="1"/>
    </xf>
    <xf numFmtId="0" fontId="0" fillId="0" borderId="2" xfId="0" applyBorder="1" applyAlignment="1">
      <alignment horizontal="center"/>
    </xf>
    <xf numFmtId="0" fontId="7" fillId="0" borderId="0" xfId="0" applyNumberFormat="1" applyFont="1" applyFill="1" applyAlignment="1">
      <alignment horizontal="left" wrapText="1"/>
    </xf>
    <xf numFmtId="0" fontId="7" fillId="0" borderId="0" xfId="0" quotePrefix="1" applyNumberFormat="1" applyFont="1" applyFill="1" applyAlignment="1">
      <alignment horizontal="left" wrapText="1"/>
    </xf>
    <xf numFmtId="0" fontId="7" fillId="0" borderId="3" xfId="0" applyFont="1" applyFill="1" applyBorder="1" applyAlignment="1">
      <alignment horizontal="center"/>
    </xf>
    <xf numFmtId="0" fontId="7" fillId="0" borderId="4" xfId="0" applyFont="1" applyFill="1" applyBorder="1" applyAlignment="1">
      <alignment horizontal="center"/>
    </xf>
    <xf numFmtId="0" fontId="7" fillId="0" borderId="2" xfId="0" applyFont="1" applyFill="1" applyBorder="1" applyAlignment="1">
      <alignment horizontal="center"/>
    </xf>
    <xf numFmtId="17" fontId="7" fillId="0" borderId="2" xfId="0" quotePrefix="1" applyNumberFormat="1" applyFont="1" applyFill="1" applyBorder="1" applyAlignment="1">
      <alignment horizontal="center"/>
    </xf>
    <xf numFmtId="17" fontId="7" fillId="0" borderId="3" xfId="0" applyNumberFormat="1" applyFont="1" applyFill="1" applyBorder="1" applyAlignment="1">
      <alignment horizontal="center"/>
    </xf>
    <xf numFmtId="17" fontId="7" fillId="0" borderId="4" xfId="0" applyNumberFormat="1" applyFont="1" applyFill="1" applyBorder="1" applyAlignment="1">
      <alignment horizontal="center"/>
    </xf>
    <xf numFmtId="17" fontId="7" fillId="0" borderId="5" xfId="0" applyNumberFormat="1" applyFont="1" applyFill="1" applyBorder="1" applyAlignment="1">
      <alignment horizontal="center" wrapText="1"/>
    </xf>
    <xf numFmtId="0" fontId="7" fillId="0" borderId="5" xfId="0" applyFont="1" applyFill="1" applyBorder="1" applyAlignment="1">
      <alignment horizontal="center"/>
    </xf>
    <xf numFmtId="0" fontId="5" fillId="0" borderId="0" xfId="0" applyFont="1" applyFill="1" applyAlignment="1">
      <alignment horizontal="left" vertical="top" wrapText="1"/>
    </xf>
    <xf numFmtId="0" fontId="0" fillId="0" borderId="0" xfId="0" applyAlignment="1">
      <alignment horizontal="left" vertical="top" wrapText="1"/>
    </xf>
    <xf numFmtId="17" fontId="10" fillId="0" borderId="2" xfId="0" quotePrefix="1" applyNumberFormat="1" applyFont="1" applyFill="1" applyBorder="1" applyAlignment="1">
      <alignment horizontal="center"/>
    </xf>
    <xf numFmtId="17" fontId="10" fillId="0" borderId="3" xfId="0" applyNumberFormat="1" applyFont="1" applyFill="1" applyBorder="1" applyAlignment="1">
      <alignment horizontal="center"/>
    </xf>
    <xf numFmtId="17" fontId="10" fillId="0" borderId="5" xfId="0" applyNumberFormat="1" applyFont="1" applyFill="1" applyBorder="1" applyAlignment="1">
      <alignment horizontal="center" wrapText="1"/>
    </xf>
    <xf numFmtId="0" fontId="10" fillId="0" borderId="5" xfId="0" applyFont="1" applyFill="1" applyBorder="1" applyAlignment="1">
      <alignment horizontal="center"/>
    </xf>
    <xf numFmtId="17" fontId="10" fillId="0" borderId="2" xfId="0" applyNumberFormat="1" applyFont="1" applyFill="1" applyBorder="1" applyAlignment="1">
      <alignment horizontal="center"/>
    </xf>
    <xf numFmtId="17" fontId="10" fillId="0" borderId="4" xfId="0" applyNumberFormat="1" applyFont="1" applyFill="1" applyBorder="1" applyAlignment="1">
      <alignment horizontal="center"/>
    </xf>
    <xf numFmtId="0" fontId="5" fillId="0" borderId="0" xfId="0" applyFont="1" applyFill="1" applyAlignment="1">
      <alignment horizontal="center" wrapText="1"/>
    </xf>
    <xf numFmtId="17" fontId="10" fillId="0" borderId="12" xfId="0" quotePrefix="1" applyNumberFormat="1" applyFont="1" applyFill="1" applyBorder="1" applyAlignment="1">
      <alignment horizontal="center" wrapText="1"/>
    </xf>
    <xf numFmtId="17" fontId="10" fillId="0" borderId="14" xfId="0" quotePrefix="1" applyNumberFormat="1" applyFont="1" applyFill="1" applyBorder="1" applyAlignment="1">
      <alignment horizontal="center" wrapText="1"/>
    </xf>
    <xf numFmtId="17" fontId="10" fillId="0" borderId="8" xfId="0" quotePrefix="1" applyNumberFormat="1" applyFont="1" applyFill="1" applyBorder="1" applyAlignment="1">
      <alignment horizontal="center" wrapText="1"/>
    </xf>
    <xf numFmtId="0" fontId="10" fillId="0" borderId="13" xfId="0" applyFont="1" applyFill="1" applyBorder="1" applyAlignment="1">
      <alignment horizontal="center" wrapText="1"/>
    </xf>
    <xf numFmtId="0" fontId="7" fillId="0" borderId="13" xfId="0" applyFont="1" applyFill="1" applyBorder="1" applyAlignment="1">
      <alignment horizontal="center" wrapText="1"/>
    </xf>
    <xf numFmtId="0" fontId="5" fillId="0" borderId="0" xfId="0" applyFont="1" applyFill="1" applyAlignment="1">
      <alignment horizontal="left" wrapText="1"/>
    </xf>
    <xf numFmtId="17" fontId="7" fillId="0" borderId="3" xfId="0" quotePrefix="1" applyNumberFormat="1" applyFont="1" applyFill="1" applyBorder="1" applyAlignment="1">
      <alignment horizontal="center"/>
    </xf>
    <xf numFmtId="17" fontId="7" fillId="0" borderId="4" xfId="0" quotePrefix="1" applyNumberFormat="1" applyFont="1" applyFill="1" applyBorder="1" applyAlignment="1">
      <alignment horizontal="center"/>
    </xf>
    <xf numFmtId="17" fontId="7" fillId="0" borderId="8" xfId="0" applyNumberFormat="1" applyFont="1" applyFill="1" applyBorder="1" applyAlignment="1">
      <alignment horizontal="center" wrapText="1"/>
    </xf>
    <xf numFmtId="17" fontId="7" fillId="0" borderId="2" xfId="0" applyNumberFormat="1" applyFont="1" applyFill="1" applyBorder="1" applyAlignment="1">
      <alignment horizontal="center" wrapText="1"/>
    </xf>
    <xf numFmtId="17" fontId="7" fillId="0" borderId="3" xfId="0" applyNumberFormat="1" applyFont="1" applyFill="1" applyBorder="1" applyAlignment="1">
      <alignment horizontal="center" wrapText="1"/>
    </xf>
    <xf numFmtId="17" fontId="7" fillId="0" borderId="4" xfId="0" applyNumberFormat="1" applyFont="1" applyFill="1" applyBorder="1" applyAlignment="1">
      <alignment horizontal="center" wrapText="1"/>
    </xf>
    <xf numFmtId="0" fontId="0" fillId="0" borderId="11"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7" fillId="0" borderId="1" xfId="0" applyFont="1" applyFill="1" applyBorder="1" applyAlignment="1">
      <alignment horizontal="center" wrapText="1"/>
    </xf>
    <xf numFmtId="0" fontId="7" fillId="0" borderId="11" xfId="0" applyFont="1" applyFill="1" applyBorder="1" applyAlignment="1"/>
    <xf numFmtId="0" fontId="7" fillId="0" borderId="7" xfId="0" applyFont="1" applyFill="1" applyBorder="1" applyAlignment="1">
      <alignment horizontal="center" wrapText="1"/>
    </xf>
    <xf numFmtId="0" fontId="7" fillId="0" borderId="10" xfId="0" applyFont="1" applyFill="1" applyBorder="1" applyAlignment="1"/>
    <xf numFmtId="0" fontId="7" fillId="0" borderId="0" xfId="0" quotePrefix="1" applyFont="1" applyFill="1" applyAlignment="1">
      <alignment horizontal="center" wrapText="1"/>
    </xf>
    <xf numFmtId="3" fontId="6" fillId="0" borderId="9" xfId="0" applyNumberFormat="1" applyFont="1" applyFill="1" applyBorder="1" applyAlignment="1">
      <alignment horizontal="center"/>
    </xf>
    <xf numFmtId="0" fontId="42" fillId="0" borderId="0" xfId="0" applyFont="1" applyFill="1" applyBorder="1" applyAlignment="1">
      <alignment horizontal="left" vertical="center" wrapText="1"/>
    </xf>
    <xf numFmtId="0" fontId="7" fillId="0" borderId="0" xfId="0" applyFont="1" applyFill="1" applyAlignment="1">
      <alignment vertical="top" wrapText="1"/>
    </xf>
    <xf numFmtId="0" fontId="32" fillId="0" borderId="0" xfId="0" applyFont="1" applyFill="1" applyAlignment="1">
      <alignment horizontal="left" wrapText="1"/>
    </xf>
    <xf numFmtId="0" fontId="7" fillId="0" borderId="0" xfId="7" applyFont="1" applyFill="1" applyAlignment="1">
      <alignment horizontal="left"/>
    </xf>
    <xf numFmtId="0" fontId="7" fillId="0" borderId="1" xfId="7" applyFont="1" applyFill="1" applyBorder="1" applyAlignment="1">
      <alignment horizontal="center" wrapText="1"/>
    </xf>
    <xf numFmtId="0" fontId="7" fillId="0" borderId="11" xfId="7" applyFont="1" applyFill="1" applyBorder="1" applyAlignment="1"/>
    <xf numFmtId="0" fontId="7" fillId="0" borderId="12" xfId="7" applyFont="1" applyFill="1" applyBorder="1" applyAlignment="1">
      <alignment horizontal="center" wrapText="1"/>
    </xf>
    <xf numFmtId="0" fontId="7" fillId="0" borderId="8" xfId="7" applyFont="1" applyFill="1" applyBorder="1" applyAlignment="1"/>
    <xf numFmtId="0" fontId="7" fillId="0" borderId="3" xfId="7" applyFont="1" applyFill="1" applyBorder="1" applyAlignment="1">
      <alignment horizontal="center"/>
    </xf>
    <xf numFmtId="0" fontId="7" fillId="0" borderId="4" xfId="7" applyFont="1" applyFill="1" applyBorder="1" applyAlignment="1">
      <alignment horizontal="center"/>
    </xf>
    <xf numFmtId="0" fontId="8" fillId="0" borderId="0" xfId="0" applyFont="1" applyFill="1" applyAlignment="1">
      <alignment vertical="top" wrapText="1"/>
    </xf>
    <xf numFmtId="0" fontId="7" fillId="0" borderId="8" xfId="0" applyFont="1" applyFill="1" applyBorder="1" applyAlignment="1"/>
    <xf numFmtId="0" fontId="0" fillId="0" borderId="13" xfId="0" applyBorder="1" applyAlignment="1">
      <alignment horizontal="center"/>
    </xf>
    <xf numFmtId="0" fontId="0" fillId="0" borderId="13"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44" xfId="0" applyBorder="1" applyAlignment="1">
      <alignment horizontal="center"/>
    </xf>
    <xf numFmtId="0" fontId="0" fillId="0" borderId="45" xfId="0" applyBorder="1" applyAlignment="1">
      <alignment horizontal="center"/>
    </xf>
    <xf numFmtId="0" fontId="7" fillId="0" borderId="56" xfId="0" applyFont="1" applyFill="1" applyBorder="1" applyAlignment="1">
      <alignment horizontal="center" wrapText="1"/>
    </xf>
    <xf numFmtId="0" fontId="7" fillId="0" borderId="57" xfId="0" applyFont="1" applyFill="1" applyBorder="1" applyAlignment="1">
      <alignment horizontal="center" wrapText="1"/>
    </xf>
    <xf numFmtId="0" fontId="7" fillId="0" borderId="58" xfId="0" applyFont="1" applyFill="1" applyBorder="1" applyAlignment="1">
      <alignment horizontal="center" wrapText="1"/>
    </xf>
    <xf numFmtId="0" fontId="0" fillId="0" borderId="0" xfId="0" applyFill="1" applyAlignment="1">
      <alignment horizontal="left" wrapText="1"/>
    </xf>
    <xf numFmtId="0" fontId="0" fillId="0" borderId="0" xfId="0" applyFill="1" applyAlignment="1"/>
    <xf numFmtId="0" fontId="7" fillId="0" borderId="3" xfId="0" applyFont="1" applyFill="1" applyBorder="1" applyAlignment="1"/>
    <xf numFmtId="0" fontId="0" fillId="0" borderId="3" xfId="0" applyBorder="1" applyAlignment="1"/>
    <xf numFmtId="0" fontId="0" fillId="0" borderId="4" xfId="0" applyBorder="1" applyAlignment="1"/>
    <xf numFmtId="0" fontId="7" fillId="0" borderId="1" xfId="0" applyFont="1" applyFill="1" applyBorder="1" applyAlignment="1">
      <alignment horizontal="center"/>
    </xf>
    <xf numFmtId="0" fontId="7" fillId="0" borderId="15" xfId="0" applyFont="1" applyFill="1" applyBorder="1" applyAlignment="1">
      <alignment horizontal="center"/>
    </xf>
    <xf numFmtId="0" fontId="7" fillId="0" borderId="7" xfId="0" applyFont="1" applyFill="1" applyBorder="1" applyAlignment="1">
      <alignment horizontal="center"/>
    </xf>
    <xf numFmtId="0" fontId="7" fillId="0" borderId="0" xfId="0" applyFont="1" applyFill="1" applyBorder="1" applyAlignment="1">
      <alignment horizontal="center" wrapText="1"/>
    </xf>
    <xf numFmtId="0" fontId="7" fillId="0" borderId="2" xfId="0" applyFont="1" applyFill="1" applyBorder="1" applyAlignment="1">
      <alignment horizontal="center" wrapText="1"/>
    </xf>
    <xf numFmtId="0" fontId="7" fillId="0" borderId="4" xfId="0" applyFont="1" applyFill="1" applyBorder="1" applyAlignment="1">
      <alignment horizontal="center" wrapText="1"/>
    </xf>
    <xf numFmtId="0" fontId="19" fillId="0" borderId="0" xfId="0" applyFont="1" applyFill="1" applyAlignment="1">
      <alignment horizontal="left" wrapText="1"/>
    </xf>
    <xf numFmtId="0" fontId="3" fillId="0" borderId="9" xfId="0" applyFont="1" applyBorder="1" applyAlignment="1">
      <alignment horizontal="left" wrapText="1"/>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8" xfId="0" applyFont="1" applyBorder="1" applyAlignment="1">
      <alignment horizontal="left" vertical="center"/>
    </xf>
    <xf numFmtId="0" fontId="3" fillId="0" borderId="73" xfId="0" applyFont="1" applyBorder="1" applyAlignment="1">
      <alignment horizontal="left" vertical="center"/>
    </xf>
    <xf numFmtId="0" fontId="3" fillId="0" borderId="12"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vertical="center" wrapText="1"/>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xf numFmtId="0" fontId="6" fillId="0" borderId="2" xfId="0"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center"/>
    </xf>
    <xf numFmtId="0" fontId="0" fillId="0" borderId="12" xfId="0" applyBorder="1" applyAlignment="1">
      <alignment horizontal="left" vertical="center"/>
    </xf>
    <xf numFmtId="0" fontId="0" fillId="0" borderId="14"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wrapText="1"/>
    </xf>
    <xf numFmtId="0" fontId="0" fillId="0" borderId="8" xfId="0" applyBorder="1" applyAlignment="1">
      <alignment horizontal="left" vertical="center" wrapText="1"/>
    </xf>
    <xf numFmtId="0" fontId="3" fillId="15" borderId="15" xfId="0" applyFont="1" applyFill="1" applyBorder="1" applyAlignment="1">
      <alignment horizontal="center"/>
    </xf>
    <xf numFmtId="0" fontId="3" fillId="15" borderId="7" xfId="0" applyFont="1" applyFill="1" applyBorder="1" applyAlignment="1">
      <alignment horizontal="center"/>
    </xf>
    <xf numFmtId="3" fontId="26" fillId="15" borderId="1" xfId="0" applyNumberFormat="1" applyFont="1" applyFill="1" applyBorder="1" applyAlignment="1">
      <alignment horizontal="left" vertical="center"/>
    </xf>
    <xf numFmtId="3" fontId="26" fillId="15" borderId="11" xfId="0" applyNumberFormat="1" applyFont="1" applyFill="1" applyBorder="1" applyAlignment="1">
      <alignment horizontal="left" vertical="center"/>
    </xf>
    <xf numFmtId="0" fontId="3" fillId="0" borderId="15" xfId="0" applyFont="1" applyBorder="1" applyAlignment="1">
      <alignment horizontal="center"/>
    </xf>
    <xf numFmtId="0" fontId="3" fillId="0" borderId="7" xfId="0" applyFont="1" applyBorder="1" applyAlignment="1">
      <alignment horizontal="center"/>
    </xf>
    <xf numFmtId="0" fontId="52" fillId="15" borderId="0" xfId="0" applyFont="1" applyFill="1" applyBorder="1" applyAlignment="1">
      <alignment horizontal="left"/>
    </xf>
    <xf numFmtId="0" fontId="0" fillId="0" borderId="76" xfId="0" applyBorder="1"/>
    <xf numFmtId="164" fontId="0" fillId="0" borderId="76" xfId="0" applyNumberFormat="1" applyBorder="1"/>
    <xf numFmtId="164" fontId="0" fillId="0" borderId="75" xfId="0" applyNumberFormat="1" applyBorder="1"/>
  </cellXfs>
  <cellStyles count="11">
    <cellStyle name="Comma" xfId="4" builtinId="3"/>
    <cellStyle name="Hyperlink" xfId="8" builtinId="8"/>
    <cellStyle name="Hyperlink 4" xfId="2"/>
    <cellStyle name="Normal" xfId="0" builtinId="0"/>
    <cellStyle name="Normal 2" xfId="7"/>
    <cellStyle name="Normal 3" xfId="3"/>
    <cellStyle name="Normal 5" xfId="5"/>
    <cellStyle name="Normal_NEWAREAS" xfId="9"/>
    <cellStyle name="Normal_TABLE4" xfId="10"/>
    <cellStyle name="Percent" xfId="1" builtinId="5"/>
    <cellStyle name="Percent 2" xfId="6"/>
  </cellStyles>
  <dxfs count="66">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rgb="FFFFC000"/>
      </font>
    </dxf>
    <dxf>
      <font>
        <color theme="9" tint="-0.24994659260841701"/>
      </font>
    </dxf>
    <dxf>
      <font>
        <color theme="9" tint="-0.24994659260841701"/>
      </font>
    </dxf>
    <dxf>
      <font>
        <color theme="9" tint="-0.24994659260841701"/>
      </font>
    </dxf>
    <dxf>
      <font>
        <color theme="9" tint="-0.24994659260841701"/>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microsoft.com/office/2007/relationships/customDataProps" Target="customData/itemProps1.xml"/><Relationship Id="rId50" Type="http://schemas.openxmlformats.org/officeDocument/2006/relationships/customXml" Target="../customXml/item2.xml"/><Relationship Id="rId55" Type="http://schemas.openxmlformats.org/officeDocument/2006/relationships/customXml" Target="../customXml/item7.xml"/><Relationship Id="rId63" Type="http://schemas.openxmlformats.org/officeDocument/2006/relationships/customXml" Target="../customXml/item1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6.xml"/><Relationship Id="rId62"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3" Type="http://schemas.openxmlformats.org/officeDocument/2006/relationships/customXml" Target="../customXml/item5.xml"/><Relationship Id="rId58" Type="http://schemas.openxmlformats.org/officeDocument/2006/relationships/customXml" Target="../customXml/item10.xml"/><Relationship Id="rId66"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57" Type="http://schemas.openxmlformats.org/officeDocument/2006/relationships/customXml" Target="../customXml/item9.xml"/><Relationship Id="rId61"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onnections" Target="connections.xml"/><Relationship Id="rId52" Type="http://schemas.openxmlformats.org/officeDocument/2006/relationships/customXml" Target="../customXml/item4.xml"/><Relationship Id="rId60" Type="http://schemas.openxmlformats.org/officeDocument/2006/relationships/customXml" Target="../customXml/item12.xml"/><Relationship Id="rId65" Type="http://schemas.openxmlformats.org/officeDocument/2006/relationships/customXml" Target="../customXml/item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alcChain" Target="calcChain.xml"/><Relationship Id="rId56" Type="http://schemas.openxmlformats.org/officeDocument/2006/relationships/customXml" Target="../customXml/item8.xml"/><Relationship Id="rId64" Type="http://schemas.openxmlformats.org/officeDocument/2006/relationships/customXml" Target="../customXml/item16.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59" Type="http://schemas.openxmlformats.org/officeDocument/2006/relationships/customXml" Target="../customXml/item11.xml"/></Relationships>
</file>

<file path=xl/customData/_rels/itemProps1.xml.rels><?xml version="1.0" encoding="UTF-8" standalone="yes"?>
<Relationships xmlns="http://schemas.openxmlformats.org/package/2006/relationships"><Relationship Id="rId1" Type="http://schemas.microsoft.com/office/2007/relationships/customData" Target="item1.data"/></Relationships>
</file>

<file path=xl/customData/itemProps1.xml><?xml version="1.0" encoding="utf-8"?>
<datastoreItem xmlns="http://schemas.microsoft.com/office/spreadsheetml/2009/9/main" id="Microsoft_SQLServer_AnalysisServic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3" Type="http://schemas.openxmlformats.org/officeDocument/2006/relationships/hyperlink" Target="http://www.nrscotland.gov.uk/statistics-and-data/statistics/statistics-by-theme/population/population-estimates/mid-year-population-estimates/population-estimates-time-series-data" TargetMode="External"/><Relationship Id="rId2" Type="http://schemas.openxmlformats.org/officeDocument/2006/relationships/hyperlink" Target="http://www.nrscotland.gov.uk/statistics-and-data/statistics/statistics-by-theme/population/" TargetMode="External"/><Relationship Id="rId1" Type="http://schemas.openxmlformats.org/officeDocument/2006/relationships/hyperlink" Target="http://www.nrscotland.gov.uk/statistics-and-data/statistics/statistics-by-theme/population/" TargetMode="External"/><Relationship Id="rId4"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86"/>
  <sheetViews>
    <sheetView tabSelected="1" workbookViewId="0">
      <selection activeCell="G16" sqref="G16"/>
    </sheetView>
  </sheetViews>
  <sheetFormatPr defaultRowHeight="15" x14ac:dyDescent="0.25"/>
  <sheetData>
    <row r="1" spans="1:18" ht="15.75" x14ac:dyDescent="0.25">
      <c r="A1" s="2" t="s">
        <v>0</v>
      </c>
    </row>
    <row r="2" spans="1:18" ht="15.75" x14ac:dyDescent="0.25">
      <c r="A2" s="2"/>
    </row>
    <row r="3" spans="1:18" ht="15.75" x14ac:dyDescent="0.25">
      <c r="A3" s="911" t="s">
        <v>859</v>
      </c>
      <c r="B3" s="912"/>
      <c r="C3" s="912"/>
      <c r="D3" s="912"/>
      <c r="E3" s="912"/>
      <c r="F3" s="912"/>
    </row>
    <row r="4" spans="1:18" ht="15.75" x14ac:dyDescent="0.25">
      <c r="A4" s="544" t="s">
        <v>868</v>
      </c>
      <c r="B4" s="544"/>
      <c r="C4" s="544"/>
      <c r="D4" s="544"/>
      <c r="E4" s="544"/>
      <c r="F4" s="544"/>
      <c r="G4" s="544"/>
      <c r="H4" s="544"/>
      <c r="I4" s="544"/>
      <c r="J4" s="544"/>
      <c r="K4" s="544"/>
      <c r="L4" s="544"/>
      <c r="M4" s="544"/>
      <c r="N4" s="544"/>
      <c r="O4" s="544"/>
      <c r="P4" s="544"/>
      <c r="Q4" s="544"/>
      <c r="R4" s="544"/>
    </row>
    <row r="5" spans="1:18" ht="15.75" x14ac:dyDescent="0.25">
      <c r="A5" s="544" t="s">
        <v>869</v>
      </c>
      <c r="B5" s="838"/>
      <c r="C5" s="838"/>
      <c r="D5" s="838"/>
      <c r="E5" s="838"/>
      <c r="F5" s="838"/>
      <c r="G5" s="838"/>
      <c r="H5" s="838"/>
      <c r="I5" s="838"/>
      <c r="J5" s="838"/>
      <c r="K5" s="838"/>
      <c r="L5" s="838"/>
      <c r="M5" s="838"/>
      <c r="N5" s="838"/>
      <c r="O5" s="838"/>
      <c r="P5" s="838"/>
      <c r="Q5" s="838"/>
      <c r="R5" s="838"/>
    </row>
    <row r="6" spans="1:18" ht="15.75" x14ac:dyDescent="0.25">
      <c r="A6" s="841" t="s">
        <v>870</v>
      </c>
      <c r="B6" s="259"/>
      <c r="C6" s="259"/>
      <c r="D6" s="259"/>
      <c r="E6" s="259"/>
      <c r="F6" s="259"/>
      <c r="G6" s="259"/>
      <c r="H6" s="259"/>
      <c r="I6" s="259"/>
      <c r="J6" s="259"/>
      <c r="K6" s="259"/>
      <c r="L6" s="259"/>
      <c r="M6" s="838"/>
      <c r="N6" s="838"/>
      <c r="O6" s="838"/>
      <c r="P6" s="838"/>
      <c r="Q6" s="838"/>
      <c r="R6" s="838"/>
    </row>
    <row r="7" spans="1:18" ht="15.75" x14ac:dyDescent="0.25">
      <c r="A7" s="259" t="s">
        <v>871</v>
      </c>
      <c r="B7" s="259"/>
      <c r="C7" s="259"/>
      <c r="D7" s="259"/>
      <c r="E7" s="259"/>
      <c r="F7" s="259"/>
      <c r="G7" s="259"/>
      <c r="H7" s="259"/>
      <c r="I7" s="259"/>
      <c r="J7" s="259"/>
      <c r="K7" s="259"/>
      <c r="L7" s="259"/>
      <c r="M7" s="838"/>
      <c r="N7" s="838"/>
      <c r="O7" s="838"/>
      <c r="P7" s="838"/>
      <c r="Q7" s="838"/>
      <c r="R7" s="838"/>
    </row>
    <row r="8" spans="1:18" ht="15.75" x14ac:dyDescent="0.25">
      <c r="A8" s="259" t="s">
        <v>872</v>
      </c>
      <c r="B8" s="838"/>
      <c r="C8" s="838"/>
      <c r="D8" s="838"/>
      <c r="E8" s="838"/>
      <c r="F8" s="838"/>
      <c r="G8" s="838"/>
      <c r="H8" s="838"/>
      <c r="I8" s="838"/>
      <c r="J8" s="838"/>
      <c r="K8" s="838"/>
      <c r="L8" s="838"/>
      <c r="M8" s="838"/>
      <c r="N8" s="838"/>
      <c r="O8" s="838"/>
      <c r="P8" s="838"/>
      <c r="Q8" s="838"/>
      <c r="R8" s="838"/>
    </row>
    <row r="9" spans="1:18" ht="15.75" x14ac:dyDescent="0.25">
      <c r="A9" s="838" t="s">
        <v>919</v>
      </c>
      <c r="B9" s="259"/>
      <c r="C9" s="259"/>
      <c r="D9" s="259"/>
      <c r="E9" s="259"/>
      <c r="F9" s="259"/>
      <c r="G9" s="259"/>
      <c r="H9" s="259"/>
      <c r="I9" s="259"/>
      <c r="J9" s="259"/>
      <c r="K9" s="838"/>
      <c r="L9" s="838"/>
      <c r="M9" s="838"/>
      <c r="N9" s="838"/>
      <c r="O9" s="838"/>
      <c r="P9" s="838"/>
      <c r="Q9" s="838"/>
      <c r="R9" s="838"/>
    </row>
    <row r="10" spans="1:18" ht="15.75" x14ac:dyDescent="0.25">
      <c r="A10" s="259" t="s">
        <v>873</v>
      </c>
      <c r="B10" s="839"/>
      <c r="C10" s="839"/>
      <c r="D10" s="839"/>
      <c r="E10" s="839"/>
      <c r="F10" s="839"/>
      <c r="G10" s="839"/>
      <c r="H10" s="839"/>
      <c r="I10" s="839"/>
      <c r="J10" s="839"/>
      <c r="K10" s="839"/>
      <c r="L10" s="839"/>
      <c r="M10" s="839"/>
      <c r="N10" s="839"/>
      <c r="O10" s="839"/>
      <c r="P10" s="839"/>
      <c r="Q10" s="839"/>
      <c r="R10" s="838"/>
    </row>
    <row r="11" spans="1:18" ht="15.75" x14ac:dyDescent="0.25">
      <c r="A11" s="891" t="s">
        <v>874</v>
      </c>
      <c r="B11" s="838"/>
      <c r="C11" s="838"/>
      <c r="D11" s="838"/>
      <c r="E11" s="838"/>
      <c r="F11" s="838"/>
      <c r="G11" s="838"/>
      <c r="H11" s="838"/>
      <c r="I11" s="838"/>
      <c r="J11" s="838"/>
      <c r="K11" s="838"/>
      <c r="L11" s="838"/>
      <c r="M11" s="838"/>
      <c r="N11" s="838"/>
      <c r="O11" s="838"/>
      <c r="P11" s="838"/>
      <c r="Q11" s="838"/>
      <c r="R11" s="838"/>
    </row>
    <row r="12" spans="1:18" ht="15.75" x14ac:dyDescent="0.25">
      <c r="A12" s="891" t="s">
        <v>875</v>
      </c>
      <c r="B12" s="838"/>
      <c r="C12" s="838"/>
      <c r="D12" s="838"/>
      <c r="E12" s="838"/>
      <c r="F12" s="838"/>
      <c r="G12" s="838"/>
      <c r="H12" s="838"/>
      <c r="I12" s="838"/>
      <c r="J12" s="838"/>
      <c r="K12" s="838"/>
      <c r="L12" s="838"/>
      <c r="M12" s="838"/>
      <c r="N12" s="838"/>
      <c r="O12" s="838"/>
      <c r="P12" s="838"/>
      <c r="Q12" s="838"/>
      <c r="R12" s="838"/>
    </row>
    <row r="13" spans="1:18" ht="15.75" x14ac:dyDescent="0.25">
      <c r="A13" s="906" t="s">
        <v>876</v>
      </c>
      <c r="B13" s="838"/>
      <c r="C13" s="838"/>
      <c r="D13" s="838"/>
      <c r="E13" s="838"/>
      <c r="F13" s="838"/>
      <c r="G13" s="838"/>
      <c r="H13" s="838"/>
      <c r="I13" s="838"/>
      <c r="J13" s="838"/>
      <c r="K13" s="838"/>
      <c r="L13" s="838"/>
      <c r="M13" s="838"/>
      <c r="N13" s="838"/>
      <c r="O13" s="838"/>
      <c r="P13" s="838"/>
      <c r="Q13" s="838"/>
      <c r="R13" s="838"/>
    </row>
    <row r="14" spans="1:18" ht="15.75" x14ac:dyDescent="0.25">
      <c r="A14" s="906" t="s">
        <v>877</v>
      </c>
      <c r="B14" s="838"/>
      <c r="C14" s="838"/>
      <c r="D14" s="838"/>
      <c r="E14" s="838"/>
      <c r="F14" s="838"/>
      <c r="G14" s="838"/>
      <c r="H14" s="838"/>
      <c r="I14" s="838"/>
      <c r="J14" s="838"/>
      <c r="K14" s="838"/>
      <c r="L14" s="838"/>
      <c r="M14" s="838"/>
      <c r="N14" s="838"/>
      <c r="O14" s="838"/>
      <c r="P14" s="838"/>
      <c r="Q14" s="838"/>
      <c r="R14" s="838"/>
    </row>
    <row r="15" spans="1:18" ht="15.75" x14ac:dyDescent="0.25">
      <c r="A15" s="259" t="s">
        <v>878</v>
      </c>
      <c r="B15" s="838"/>
      <c r="C15" s="838"/>
      <c r="D15" s="838"/>
      <c r="E15" s="838"/>
      <c r="F15" s="838"/>
      <c r="G15" s="838"/>
      <c r="H15" s="838"/>
      <c r="I15" s="838"/>
      <c r="J15" s="838"/>
      <c r="K15" s="838"/>
      <c r="L15" s="838"/>
      <c r="M15" s="838"/>
      <c r="N15" s="838"/>
      <c r="O15" s="838"/>
      <c r="P15" s="838"/>
      <c r="Q15" s="838"/>
      <c r="R15" s="838"/>
    </row>
    <row r="16" spans="1:18" ht="15.75" x14ac:dyDescent="0.25">
      <c r="A16" s="259" t="s">
        <v>879</v>
      </c>
      <c r="B16" s="259"/>
      <c r="C16" s="259"/>
      <c r="D16" s="259"/>
      <c r="E16" s="259"/>
      <c r="F16" s="259"/>
      <c r="G16" s="259"/>
      <c r="H16" s="259"/>
      <c r="I16" s="259"/>
      <c r="J16" s="259"/>
      <c r="K16" s="259"/>
      <c r="L16" s="259"/>
      <c r="M16" s="259"/>
      <c r="N16" s="259"/>
      <c r="O16" s="259"/>
      <c r="P16" s="838"/>
      <c r="Q16" s="838"/>
      <c r="R16" s="838"/>
    </row>
    <row r="17" spans="1:18" ht="15.75" x14ac:dyDescent="0.25">
      <c r="A17" s="259" t="s">
        <v>880</v>
      </c>
      <c r="B17" s="838"/>
      <c r="C17" s="838"/>
      <c r="D17" s="838"/>
      <c r="E17" s="838"/>
      <c r="F17" s="838"/>
      <c r="G17" s="838"/>
      <c r="H17" s="838"/>
      <c r="I17" s="838"/>
      <c r="J17" s="838"/>
      <c r="K17" s="838"/>
      <c r="L17" s="838"/>
      <c r="M17" s="838"/>
      <c r="N17" s="838"/>
      <c r="O17" s="838"/>
      <c r="P17" s="838"/>
      <c r="Q17" s="838"/>
      <c r="R17" s="291"/>
    </row>
    <row r="18" spans="1:18" ht="15.75" x14ac:dyDescent="0.25">
      <c r="A18" s="2"/>
    </row>
    <row r="19" spans="1:18" ht="15.75" x14ac:dyDescent="0.25">
      <c r="A19" s="913" t="s">
        <v>860</v>
      </c>
      <c r="B19" s="914"/>
      <c r="C19" s="914"/>
      <c r="D19" s="914"/>
      <c r="E19" s="914"/>
      <c r="F19" s="914"/>
      <c r="G19" s="914"/>
      <c r="H19" s="914"/>
      <c r="I19" s="914"/>
      <c r="J19" s="914"/>
    </row>
    <row r="20" spans="1:18" ht="15.75" x14ac:dyDescent="0.25">
      <c r="A20" s="843" t="s">
        <v>881</v>
      </c>
      <c r="B20" s="844"/>
      <c r="C20" s="844"/>
      <c r="D20" s="844"/>
      <c r="E20" s="844"/>
      <c r="F20" s="844"/>
      <c r="G20" s="844"/>
      <c r="H20" s="844"/>
      <c r="I20" s="844"/>
      <c r="J20" s="844"/>
      <c r="K20" s="838"/>
      <c r="L20" s="838"/>
      <c r="M20" s="838"/>
      <c r="N20" s="838"/>
      <c r="O20" s="838"/>
      <c r="P20" s="838"/>
      <c r="Q20" s="838"/>
      <c r="R20" s="838"/>
    </row>
    <row r="21" spans="1:18" x14ac:dyDescent="0.25">
      <c r="A21" s="838" t="s">
        <v>882</v>
      </c>
      <c r="B21" s="838"/>
      <c r="C21" s="838"/>
      <c r="D21" s="838"/>
      <c r="E21" s="838"/>
      <c r="F21" s="838"/>
      <c r="G21" s="838"/>
      <c r="H21" s="838"/>
      <c r="I21" s="838"/>
      <c r="J21" s="838"/>
      <c r="K21" s="838"/>
      <c r="L21" s="838"/>
      <c r="M21" s="838"/>
      <c r="N21" s="838"/>
      <c r="O21" s="838"/>
      <c r="P21" s="838"/>
      <c r="Q21" s="838"/>
      <c r="R21" s="838"/>
    </row>
    <row r="22" spans="1:18" x14ac:dyDescent="0.25">
      <c r="A22" s="838" t="s">
        <v>883</v>
      </c>
      <c r="B22" s="838"/>
      <c r="C22" s="838"/>
      <c r="D22" s="838"/>
      <c r="E22" s="838"/>
      <c r="F22" s="838"/>
      <c r="G22" s="838"/>
      <c r="H22" s="838"/>
      <c r="I22" s="838"/>
      <c r="J22" s="838"/>
      <c r="K22" s="838"/>
      <c r="L22" s="838"/>
      <c r="M22" s="838"/>
      <c r="N22" s="838"/>
      <c r="O22" s="838"/>
      <c r="P22" s="838"/>
      <c r="Q22" s="838"/>
      <c r="R22" s="838"/>
    </row>
    <row r="23" spans="1:18" ht="15.75" x14ac:dyDescent="0.25">
      <c r="A23" s="845" t="s">
        <v>884</v>
      </c>
      <c r="B23" s="845"/>
      <c r="C23" s="845"/>
      <c r="D23" s="845"/>
      <c r="E23" s="845"/>
      <c r="F23" s="845"/>
      <c r="G23" s="845"/>
      <c r="H23" s="845"/>
      <c r="I23" s="845"/>
      <c r="J23" s="845"/>
      <c r="K23" s="845"/>
      <c r="L23" s="845"/>
      <c r="M23" s="845"/>
      <c r="N23" s="845"/>
      <c r="O23" s="845"/>
      <c r="P23" s="845"/>
      <c r="Q23" s="845"/>
      <c r="R23" s="838"/>
    </row>
    <row r="24" spans="1:18" x14ac:dyDescent="0.25">
      <c r="A24" s="838" t="s">
        <v>885</v>
      </c>
      <c r="B24" s="838"/>
      <c r="C24" s="838"/>
      <c r="D24" s="838"/>
      <c r="E24" s="838"/>
      <c r="F24" s="838"/>
      <c r="G24" s="838"/>
      <c r="H24" s="838"/>
      <c r="I24" s="838"/>
      <c r="J24" s="838"/>
      <c r="K24" s="838"/>
      <c r="L24" s="838"/>
      <c r="M24" s="838"/>
      <c r="N24" s="838"/>
      <c r="O24" s="838"/>
      <c r="P24" s="838"/>
      <c r="Q24" s="838"/>
      <c r="R24" s="838"/>
    </row>
    <row r="25" spans="1:18" ht="15.75" x14ac:dyDescent="0.25">
      <c r="A25" s="291" t="s">
        <v>886</v>
      </c>
      <c r="B25" s="845"/>
      <c r="C25" s="845"/>
      <c r="D25" s="845"/>
      <c r="E25" s="845"/>
      <c r="F25" s="845"/>
      <c r="G25" s="845"/>
      <c r="H25" s="845"/>
      <c r="I25" s="845"/>
      <c r="J25" s="845"/>
      <c r="K25" s="845"/>
      <c r="L25" s="845"/>
      <c r="M25" s="845"/>
      <c r="N25" s="845"/>
      <c r="O25" s="845"/>
      <c r="P25" s="838"/>
      <c r="Q25" s="838"/>
      <c r="R25" s="838"/>
    </row>
    <row r="26" spans="1:18" ht="14.25" customHeight="1" x14ac:dyDescent="0.25">
      <c r="A26" s="845" t="s">
        <v>887</v>
      </c>
      <c r="B26" s="259"/>
      <c r="C26" s="259"/>
      <c r="D26" s="259"/>
      <c r="E26" s="259"/>
      <c r="F26" s="259"/>
      <c r="G26" s="259"/>
      <c r="H26" s="259"/>
      <c r="I26" s="259"/>
      <c r="J26" s="259"/>
      <c r="K26" s="259"/>
      <c r="L26" s="259"/>
      <c r="M26" s="838"/>
      <c r="N26" s="838"/>
      <c r="O26" s="838"/>
      <c r="P26" s="838"/>
      <c r="Q26" s="838"/>
      <c r="R26" s="838"/>
    </row>
    <row r="27" spans="1:18" ht="14.25" customHeight="1" x14ac:dyDescent="0.25">
      <c r="A27" s="259" t="s">
        <v>888</v>
      </c>
      <c r="B27" s="259"/>
      <c r="C27" s="259"/>
      <c r="D27" s="259"/>
      <c r="E27" s="259"/>
      <c r="F27" s="259"/>
      <c r="G27" s="259"/>
      <c r="H27" s="259"/>
      <c r="I27" s="259"/>
      <c r="J27" s="259"/>
      <c r="K27" s="259"/>
      <c r="L27" s="259"/>
      <c r="M27" s="838"/>
      <c r="N27" s="838"/>
      <c r="O27" s="838"/>
      <c r="P27" s="838"/>
      <c r="Q27" s="838"/>
      <c r="R27" s="838"/>
    </row>
    <row r="28" spans="1:18" ht="15.75" x14ac:dyDescent="0.25">
      <c r="A28" s="259" t="s">
        <v>889</v>
      </c>
      <c r="B28" s="259"/>
      <c r="C28" s="259"/>
      <c r="D28" s="259"/>
      <c r="E28" s="259"/>
      <c r="F28" s="259"/>
      <c r="G28" s="259"/>
      <c r="H28" s="259"/>
      <c r="I28" s="259"/>
      <c r="J28" s="259"/>
      <c r="K28" s="259"/>
      <c r="L28" s="259"/>
      <c r="M28" s="838"/>
      <c r="N28" s="838"/>
      <c r="O28" s="838"/>
      <c r="P28" s="838"/>
      <c r="Q28" s="838"/>
      <c r="R28" s="838"/>
    </row>
    <row r="29" spans="1:18" ht="15.75" x14ac:dyDescent="0.25">
      <c r="A29" s="259" t="s">
        <v>890</v>
      </c>
      <c r="B29" s="259"/>
      <c r="C29" s="259"/>
      <c r="D29" s="259"/>
      <c r="E29" s="259"/>
      <c r="F29" s="259"/>
      <c r="G29" s="259"/>
      <c r="H29" s="259"/>
      <c r="I29" s="259"/>
      <c r="J29" s="259"/>
      <c r="K29" s="259"/>
      <c r="L29" s="838"/>
      <c r="M29" s="838"/>
      <c r="N29" s="838"/>
      <c r="O29" s="838"/>
      <c r="P29" s="838"/>
      <c r="Q29" s="838"/>
      <c r="R29" s="838"/>
    </row>
    <row r="30" spans="1:18" x14ac:dyDescent="0.25">
      <c r="A30" s="838" t="s">
        <v>891</v>
      </c>
      <c r="B30" s="838"/>
      <c r="C30" s="838"/>
      <c r="D30" s="838"/>
      <c r="E30" s="838"/>
      <c r="F30" s="838"/>
      <c r="G30" s="838"/>
      <c r="H30" s="838"/>
      <c r="I30" s="838"/>
      <c r="J30" s="838"/>
      <c r="K30" s="838"/>
      <c r="L30" s="838"/>
      <c r="M30" s="838"/>
      <c r="N30" s="838"/>
      <c r="O30" s="838"/>
      <c r="P30" s="838"/>
      <c r="Q30" s="838"/>
      <c r="R30" s="838"/>
    </row>
    <row r="31" spans="1:18" ht="15.75" x14ac:dyDescent="0.25">
      <c r="A31" s="544" t="s">
        <v>892</v>
      </c>
      <c r="B31" s="259"/>
      <c r="C31" s="259"/>
      <c r="D31" s="259"/>
      <c r="E31" s="259"/>
      <c r="F31" s="259"/>
      <c r="G31" s="259"/>
      <c r="H31" s="259"/>
      <c r="I31" s="838"/>
      <c r="J31" s="838"/>
      <c r="K31" s="838"/>
      <c r="L31" s="838"/>
      <c r="M31" s="838"/>
      <c r="N31" s="838"/>
      <c r="O31" s="838"/>
      <c r="P31" s="838"/>
      <c r="Q31" s="838"/>
      <c r="R31" s="838"/>
    </row>
    <row r="32" spans="1:18" ht="15.75" x14ac:dyDescent="0.25">
      <c r="A32" s="840" t="s">
        <v>893</v>
      </c>
      <c r="B32" s="838"/>
      <c r="C32" s="838"/>
      <c r="D32" s="838"/>
      <c r="E32" s="838"/>
      <c r="F32" s="838"/>
      <c r="G32" s="838"/>
      <c r="H32" s="838"/>
      <c r="I32" s="838"/>
      <c r="J32" s="838"/>
      <c r="K32" s="838"/>
      <c r="L32" s="838"/>
      <c r="M32" s="838"/>
      <c r="N32" s="838"/>
      <c r="O32" s="838"/>
      <c r="P32" s="838"/>
      <c r="Q32" s="838"/>
      <c r="R32" s="838"/>
    </row>
    <row r="33" spans="1:18" ht="15.75" x14ac:dyDescent="0.25">
      <c r="A33" s="842" t="s">
        <v>920</v>
      </c>
      <c r="B33" s="838"/>
      <c r="C33" s="838"/>
      <c r="D33" s="838"/>
      <c r="E33" s="838"/>
      <c r="F33" s="838"/>
      <c r="G33" s="838"/>
      <c r="H33" s="838"/>
      <c r="I33" s="838"/>
      <c r="J33" s="838"/>
      <c r="K33" s="838"/>
      <c r="L33" s="838"/>
      <c r="M33" s="838"/>
      <c r="N33" s="838"/>
      <c r="O33" s="838"/>
      <c r="P33" s="838"/>
      <c r="Q33" s="838"/>
      <c r="R33" s="838"/>
    </row>
    <row r="34" spans="1:18" ht="15.75" x14ac:dyDescent="0.25">
      <c r="A34" s="840" t="s">
        <v>895</v>
      </c>
      <c r="B34" s="838"/>
      <c r="C34" s="838"/>
      <c r="D34" s="838"/>
      <c r="E34" s="838"/>
      <c r="F34" s="838"/>
      <c r="G34" s="838"/>
      <c r="H34" s="838"/>
      <c r="I34" s="838"/>
      <c r="J34" s="838"/>
      <c r="K34" s="838"/>
      <c r="L34" s="838"/>
      <c r="M34" s="838"/>
      <c r="N34" s="838"/>
      <c r="O34" s="838"/>
      <c r="P34" s="838"/>
      <c r="Q34" s="838"/>
      <c r="R34" s="838"/>
    </row>
    <row r="35" spans="1:18" ht="15.75" customHeight="1" x14ac:dyDescent="0.25">
      <c r="A35" s="259" t="s">
        <v>896</v>
      </c>
      <c r="B35" s="291"/>
      <c r="C35" s="291"/>
      <c r="D35" s="291"/>
      <c r="E35" s="291"/>
      <c r="F35" s="291"/>
      <c r="G35" s="291"/>
      <c r="H35" s="291"/>
      <c r="I35" s="291"/>
      <c r="J35" s="291"/>
      <c r="K35" s="291"/>
      <c r="L35" s="291"/>
      <c r="M35" s="291"/>
      <c r="N35" s="291"/>
      <c r="O35" s="291"/>
      <c r="P35" s="291"/>
      <c r="Q35" s="291"/>
      <c r="R35" s="846"/>
    </row>
    <row r="36" spans="1:18" ht="15.75" customHeight="1" x14ac:dyDescent="0.25">
      <c r="A36" s="259"/>
      <c r="B36" s="291"/>
      <c r="C36" s="291"/>
      <c r="D36" s="291"/>
      <c r="E36" s="291"/>
      <c r="F36" s="291"/>
      <c r="G36" s="291"/>
      <c r="H36" s="291"/>
      <c r="I36" s="291"/>
      <c r="J36" s="291"/>
      <c r="K36" s="291"/>
      <c r="L36" s="291"/>
      <c r="M36" s="291"/>
      <c r="N36" s="291"/>
      <c r="O36" s="291"/>
      <c r="P36" s="291"/>
      <c r="Q36" s="291"/>
      <c r="R36" s="846"/>
    </row>
    <row r="37" spans="1:18" ht="15.75" x14ac:dyDescent="0.25">
      <c r="A37" s="915" t="s">
        <v>861</v>
      </c>
      <c r="B37" s="916"/>
      <c r="C37" s="916"/>
      <c r="D37" s="916"/>
      <c r="E37" s="916"/>
      <c r="F37" s="916"/>
      <c r="G37" s="916"/>
      <c r="H37" s="916"/>
      <c r="I37" s="916"/>
      <c r="J37" s="838"/>
      <c r="K37" s="838"/>
      <c r="L37" s="838"/>
      <c r="M37" s="838"/>
      <c r="N37" s="838"/>
      <c r="O37" s="838"/>
      <c r="P37" s="838"/>
      <c r="Q37" s="838"/>
      <c r="R37" s="838"/>
    </row>
    <row r="38" spans="1:18" ht="15.75" customHeight="1" x14ac:dyDescent="0.25">
      <c r="A38" s="259" t="s">
        <v>897</v>
      </c>
      <c r="B38" s="259"/>
      <c r="C38" s="259"/>
      <c r="D38" s="259"/>
      <c r="E38" s="259"/>
      <c r="F38" s="838"/>
      <c r="G38" s="838"/>
      <c r="H38" s="838"/>
      <c r="I38" s="838"/>
      <c r="J38" s="838"/>
      <c r="K38" s="838"/>
      <c r="L38" s="838"/>
      <c r="M38" s="838"/>
      <c r="N38" s="838"/>
      <c r="O38" s="838"/>
      <c r="P38" s="838"/>
      <c r="Q38" s="838"/>
      <c r="R38" s="838"/>
    </row>
    <row r="39" spans="1:18" ht="15.75" x14ac:dyDescent="0.25">
      <c r="A39" s="259" t="s">
        <v>898</v>
      </c>
      <c r="B39" s="838"/>
      <c r="C39" s="838"/>
      <c r="D39" s="838"/>
      <c r="E39" s="838"/>
      <c r="F39" s="838"/>
      <c r="G39" s="838"/>
      <c r="H39" s="838"/>
      <c r="I39" s="838"/>
      <c r="J39" s="838"/>
      <c r="K39" s="838"/>
      <c r="L39" s="838"/>
      <c r="M39" s="838"/>
      <c r="N39" s="838"/>
      <c r="O39" s="838"/>
      <c r="P39" s="838"/>
      <c r="Q39" s="838"/>
      <c r="R39" s="838"/>
    </row>
    <row r="40" spans="1:18" ht="15.75" x14ac:dyDescent="0.25">
      <c r="A40" s="259" t="s">
        <v>899</v>
      </c>
      <c r="B40" s="838"/>
      <c r="C40" s="838"/>
      <c r="D40" s="838"/>
      <c r="E40" s="838"/>
      <c r="F40" s="838"/>
      <c r="G40" s="838"/>
      <c r="H40" s="838"/>
      <c r="I40" s="838"/>
      <c r="J40" s="838"/>
      <c r="K40" s="838"/>
      <c r="L40" s="838"/>
      <c r="M40" s="838"/>
      <c r="N40" s="838"/>
      <c r="O40" s="838"/>
      <c r="P40" s="838"/>
      <c r="Q40" s="838"/>
      <c r="R40" s="838"/>
    </row>
    <row r="41" spans="1:18" ht="15.75" x14ac:dyDescent="0.25">
      <c r="A41" s="259" t="s">
        <v>900</v>
      </c>
      <c r="B41" s="259"/>
      <c r="C41" s="259"/>
      <c r="D41" s="259"/>
      <c r="E41" s="259"/>
      <c r="F41" s="259"/>
      <c r="G41" s="259"/>
      <c r="H41" s="259"/>
      <c r="I41" s="259"/>
      <c r="J41" s="259"/>
      <c r="K41" s="259"/>
      <c r="L41" s="259"/>
      <c r="M41" s="838"/>
      <c r="N41" s="838"/>
      <c r="O41" s="838"/>
      <c r="P41" s="838"/>
      <c r="Q41" s="838"/>
      <c r="R41" s="838"/>
    </row>
    <row r="42" spans="1:18" ht="15.75" x14ac:dyDescent="0.25">
      <c r="A42" s="259" t="s">
        <v>901</v>
      </c>
      <c r="B42" s="544"/>
      <c r="C42" s="544"/>
      <c r="D42" s="544"/>
      <c r="E42" s="544"/>
      <c r="F42" s="544"/>
      <c r="G42" s="544"/>
      <c r="H42" s="544"/>
      <c r="I42" s="544"/>
      <c r="J42" s="544"/>
      <c r="K42" s="544"/>
      <c r="L42" s="544"/>
      <c r="M42" s="544"/>
      <c r="N42" s="544"/>
      <c r="O42" s="544"/>
      <c r="P42" s="544"/>
      <c r="Q42" s="544"/>
      <c r="R42" s="544"/>
    </row>
    <row r="44" spans="1:18" ht="15.75" x14ac:dyDescent="0.25">
      <c r="A44" s="917" t="s">
        <v>862</v>
      </c>
      <c r="B44" s="918"/>
      <c r="C44" s="918"/>
      <c r="D44" s="918"/>
      <c r="E44" s="918"/>
      <c r="F44" s="918"/>
      <c r="G44" s="918"/>
      <c r="H44" s="918"/>
      <c r="I44" s="918"/>
      <c r="J44" s="918"/>
    </row>
    <row r="45" spans="1:18" ht="15.75" x14ac:dyDescent="0.25">
      <c r="A45" s="259" t="s">
        <v>902</v>
      </c>
      <c r="B45" s="259"/>
      <c r="C45" s="259"/>
      <c r="D45" s="259"/>
      <c r="E45" s="259"/>
      <c r="F45" s="259"/>
      <c r="G45" s="259"/>
      <c r="H45" s="259"/>
      <c r="I45" s="259"/>
      <c r="J45" s="259"/>
      <c r="K45" s="259"/>
      <c r="L45" s="838"/>
      <c r="M45" s="838"/>
      <c r="N45" s="838"/>
      <c r="O45" s="838"/>
      <c r="P45" s="838"/>
      <c r="Q45" s="838"/>
      <c r="R45" s="838"/>
    </row>
    <row r="46" spans="1:18" ht="15" customHeight="1" x14ac:dyDescent="0.25">
      <c r="A46" s="259" t="s">
        <v>903</v>
      </c>
      <c r="B46" s="867"/>
      <c r="C46" s="867"/>
      <c r="D46" s="867"/>
      <c r="E46" s="867"/>
      <c r="F46" s="867"/>
      <c r="G46" s="867"/>
      <c r="H46" s="839"/>
      <c r="I46" s="839"/>
      <c r="J46" s="839"/>
      <c r="K46" s="839"/>
      <c r="L46" s="839"/>
      <c r="M46" s="839"/>
      <c r="N46" s="839"/>
      <c r="O46" s="839"/>
      <c r="P46" s="839"/>
      <c r="Q46" s="839"/>
      <c r="R46" s="838"/>
    </row>
    <row r="47" spans="1:18" ht="15.75" x14ac:dyDescent="0.25">
      <c r="A47" s="259" t="s">
        <v>904</v>
      </c>
      <c r="B47" s="259"/>
      <c r="C47" s="259"/>
      <c r="D47" s="259"/>
      <c r="E47" s="259"/>
      <c r="F47" s="259"/>
      <c r="G47" s="259"/>
      <c r="H47" s="259"/>
      <c r="I47" s="259"/>
      <c r="J47" s="259"/>
      <c r="K47" s="259"/>
      <c r="L47" s="838"/>
      <c r="M47" s="838"/>
      <c r="N47" s="838"/>
      <c r="O47" s="838"/>
      <c r="P47" s="838"/>
      <c r="Q47" s="838"/>
      <c r="R47" s="838"/>
    </row>
    <row r="48" spans="1:18" ht="15.75" x14ac:dyDescent="0.25">
      <c r="A48" s="259" t="s">
        <v>921</v>
      </c>
      <c r="B48" s="838"/>
      <c r="C48" s="838"/>
      <c r="D48" s="838"/>
      <c r="E48" s="838"/>
      <c r="F48" s="838"/>
      <c r="G48" s="838"/>
      <c r="H48" s="838"/>
      <c r="I48" s="838"/>
      <c r="J48" s="838"/>
      <c r="K48" s="838"/>
      <c r="L48" s="838"/>
      <c r="M48" s="838"/>
      <c r="N48" s="838"/>
      <c r="O48" s="838"/>
      <c r="P48" s="838"/>
      <c r="Q48" s="838"/>
      <c r="R48" s="838"/>
    </row>
    <row r="49" spans="1:18" ht="15.75" x14ac:dyDescent="0.25">
      <c r="A49" s="259" t="s">
        <v>905</v>
      </c>
      <c r="B49" s="259"/>
      <c r="C49" s="259"/>
      <c r="D49" s="259"/>
      <c r="E49" s="259"/>
      <c r="F49" s="259"/>
      <c r="G49" s="259"/>
      <c r="H49" s="259"/>
      <c r="I49" s="259"/>
      <c r="J49" s="259"/>
      <c r="K49" s="259"/>
      <c r="L49" s="259"/>
      <c r="M49" s="259"/>
      <c r="N49" s="838"/>
      <c r="O49" s="838"/>
      <c r="P49" s="838"/>
      <c r="Q49" s="838"/>
      <c r="R49" s="838"/>
    </row>
    <row r="50" spans="1:18" ht="15.75" x14ac:dyDescent="0.25">
      <c r="A50" s="259" t="s">
        <v>906</v>
      </c>
      <c r="B50" s="838"/>
      <c r="C50" s="838"/>
      <c r="D50" s="838"/>
      <c r="E50" s="838"/>
      <c r="F50" s="838"/>
      <c r="G50" s="838"/>
      <c r="H50" s="838"/>
      <c r="I50" s="838"/>
      <c r="J50" s="838"/>
      <c r="K50" s="838"/>
      <c r="L50" s="838"/>
      <c r="M50" s="838"/>
      <c r="N50" s="838"/>
      <c r="O50" s="838"/>
      <c r="P50" s="838"/>
      <c r="Q50" s="838"/>
      <c r="R50" s="838"/>
    </row>
    <row r="51" spans="1:18" ht="15.75" x14ac:dyDescent="0.25">
      <c r="A51" s="838" t="s">
        <v>907</v>
      </c>
      <c r="B51" s="259"/>
      <c r="C51" s="259"/>
      <c r="D51" s="259"/>
      <c r="E51" s="259"/>
      <c r="F51" s="259"/>
      <c r="G51" s="259"/>
      <c r="H51" s="259"/>
      <c r="I51" s="838"/>
      <c r="J51" s="838"/>
      <c r="K51" s="838"/>
      <c r="L51" s="838"/>
      <c r="M51" s="838"/>
      <c r="N51" s="838"/>
      <c r="O51" s="838"/>
      <c r="P51" s="838"/>
      <c r="Q51" s="838"/>
      <c r="R51" s="838"/>
    </row>
    <row r="52" spans="1:18" ht="15.75" x14ac:dyDescent="0.25">
      <c r="A52" s="259" t="s">
        <v>908</v>
      </c>
      <c r="B52" s="259"/>
      <c r="C52" s="259"/>
      <c r="D52" s="259"/>
      <c r="E52" s="259"/>
      <c r="F52" s="259"/>
      <c r="G52" s="259"/>
      <c r="H52" s="259"/>
      <c r="I52" s="838"/>
      <c r="J52" s="838"/>
      <c r="K52" s="838"/>
      <c r="L52" s="838"/>
      <c r="M52" s="838"/>
      <c r="N52" s="838"/>
      <c r="O52" s="838"/>
      <c r="P52" s="838"/>
      <c r="Q52" s="838"/>
      <c r="R52" s="838"/>
    </row>
    <row r="53" spans="1:18" ht="15.75" x14ac:dyDescent="0.25">
      <c r="A53" s="259" t="s">
        <v>909</v>
      </c>
      <c r="B53" s="259"/>
      <c r="C53" s="259"/>
      <c r="D53" s="259"/>
      <c r="E53" s="259"/>
      <c r="F53" s="259"/>
      <c r="G53" s="259"/>
      <c r="H53" s="259"/>
      <c r="I53" s="259"/>
      <c r="J53" s="259"/>
      <c r="K53" s="838"/>
      <c r="L53" s="838"/>
      <c r="M53" s="838"/>
      <c r="N53" s="838"/>
      <c r="O53" s="838"/>
      <c r="P53" s="838"/>
      <c r="Q53" s="838"/>
      <c r="R53" s="838"/>
    </row>
    <row r="54" spans="1:18" ht="15.75" x14ac:dyDescent="0.25">
      <c r="A54" s="259" t="s">
        <v>910</v>
      </c>
      <c r="B54" s="259"/>
      <c r="C54" s="259"/>
      <c r="D54" s="259"/>
      <c r="E54" s="259"/>
      <c r="F54" s="259"/>
      <c r="G54" s="259"/>
      <c r="H54" s="259"/>
      <c r="I54" s="259"/>
      <c r="J54" s="259"/>
      <c r="K54" s="838"/>
      <c r="L54" s="838"/>
      <c r="M54" s="838"/>
      <c r="N54" s="838"/>
      <c r="O54" s="838"/>
      <c r="P54" s="838"/>
      <c r="Q54" s="838"/>
      <c r="R54" s="838"/>
    </row>
    <row r="55" spans="1:18" ht="15.75" x14ac:dyDescent="0.25">
      <c r="A55" s="259" t="s">
        <v>911</v>
      </c>
      <c r="B55" s="259"/>
      <c r="C55" s="259"/>
      <c r="D55" s="838"/>
      <c r="E55" s="838"/>
      <c r="F55" s="838"/>
      <c r="G55" s="838"/>
      <c r="H55" s="838"/>
      <c r="I55" s="838"/>
      <c r="J55" s="838"/>
      <c r="K55" s="838"/>
      <c r="L55" s="838"/>
      <c r="M55" s="838"/>
      <c r="N55" s="838"/>
      <c r="O55" s="838"/>
      <c r="P55" s="838"/>
      <c r="Q55" s="838"/>
      <c r="R55" s="838"/>
    </row>
    <row r="57" spans="1:18" ht="15.75" x14ac:dyDescent="0.25">
      <c r="A57" s="919" t="s">
        <v>863</v>
      </c>
      <c r="B57" s="920"/>
      <c r="C57" s="920"/>
      <c r="D57" s="920"/>
      <c r="E57" s="920"/>
      <c r="F57" s="920"/>
      <c r="G57" s="920"/>
      <c r="H57" s="920"/>
    </row>
    <row r="58" spans="1:18" ht="15.75" x14ac:dyDescent="0.25">
      <c r="A58" s="259" t="s">
        <v>912</v>
      </c>
      <c r="B58" s="838"/>
      <c r="C58" s="838"/>
      <c r="D58" s="838"/>
      <c r="E58" s="838"/>
      <c r="F58" s="838"/>
      <c r="G58" s="838"/>
      <c r="H58" s="838"/>
      <c r="I58" s="838"/>
      <c r="J58" s="838"/>
      <c r="K58" s="838"/>
      <c r="L58" s="838"/>
      <c r="M58" s="838"/>
      <c r="N58" s="838"/>
      <c r="O58" s="838"/>
      <c r="P58" s="838"/>
      <c r="Q58" s="838"/>
      <c r="R58" s="838"/>
    </row>
    <row r="60" spans="1:18" ht="15.75" x14ac:dyDescent="0.25">
      <c r="A60" s="921" t="s">
        <v>864</v>
      </c>
      <c r="B60" s="922"/>
      <c r="C60" s="922"/>
      <c r="D60" s="922"/>
      <c r="E60" s="922"/>
      <c r="F60" s="922"/>
      <c r="G60" s="922"/>
      <c r="H60" s="922"/>
      <c r="I60" s="922"/>
    </row>
    <row r="61" spans="1:18" ht="15.75" x14ac:dyDescent="0.25">
      <c r="A61" s="921" t="s">
        <v>865</v>
      </c>
    </row>
    <row r="62" spans="1:18" ht="15.75" x14ac:dyDescent="0.25">
      <c r="A62" s="891" t="s">
        <v>913</v>
      </c>
      <c r="B62" s="838"/>
      <c r="C62" s="838"/>
      <c r="D62" s="838"/>
      <c r="E62" s="838"/>
      <c r="F62" s="838"/>
      <c r="G62" s="838"/>
      <c r="H62" s="838"/>
      <c r="I62" s="838"/>
      <c r="J62" s="838"/>
      <c r="K62" s="838"/>
      <c r="L62" s="838"/>
      <c r="M62" s="838"/>
      <c r="N62" s="838"/>
      <c r="O62" s="838"/>
      <c r="P62" s="838"/>
      <c r="Q62" s="838"/>
      <c r="R62" s="838"/>
    </row>
    <row r="63" spans="1:18" ht="15.75" x14ac:dyDescent="0.25">
      <c r="A63" s="891" t="s">
        <v>914</v>
      </c>
      <c r="B63" s="838"/>
      <c r="C63" s="838"/>
      <c r="D63" s="838"/>
      <c r="E63" s="838"/>
      <c r="F63" s="838"/>
      <c r="G63" s="838"/>
      <c r="H63" s="838"/>
      <c r="I63" s="838"/>
      <c r="J63" s="838"/>
      <c r="K63" s="838"/>
      <c r="L63" s="838"/>
      <c r="M63" s="838"/>
      <c r="N63" s="838"/>
      <c r="O63" s="838"/>
      <c r="P63" s="838"/>
      <c r="Q63" s="838"/>
      <c r="R63" s="838"/>
    </row>
    <row r="64" spans="1:18" ht="15.75" x14ac:dyDescent="0.25">
      <c r="A64" s="891" t="s">
        <v>915</v>
      </c>
      <c r="B64" s="838"/>
      <c r="C64" s="838"/>
      <c r="D64" s="838"/>
      <c r="E64" s="838"/>
      <c r="F64" s="838"/>
      <c r="G64" s="838"/>
      <c r="H64" s="838"/>
      <c r="I64" s="838"/>
      <c r="J64" s="838"/>
      <c r="K64" s="838"/>
      <c r="L64" s="838"/>
      <c r="M64" s="838"/>
      <c r="N64" s="838"/>
      <c r="O64" s="838"/>
      <c r="P64" s="838"/>
      <c r="Q64" s="838"/>
      <c r="R64" s="838"/>
    </row>
    <row r="65" spans="1:18" ht="15.75" x14ac:dyDescent="0.25">
      <c r="A65" s="1077"/>
      <c r="B65" s="838"/>
      <c r="C65" s="838"/>
      <c r="D65" s="838"/>
      <c r="E65" s="838"/>
      <c r="F65" s="838"/>
      <c r="G65" s="838"/>
      <c r="H65" s="838"/>
      <c r="I65" s="838"/>
      <c r="J65" s="838"/>
      <c r="K65" s="838"/>
      <c r="L65" s="838"/>
      <c r="M65" s="838"/>
      <c r="N65" s="838"/>
      <c r="O65" s="838"/>
      <c r="P65" s="838"/>
      <c r="Q65" s="838"/>
      <c r="R65" s="838"/>
    </row>
    <row r="66" spans="1:18" ht="15.75" x14ac:dyDescent="0.25">
      <c r="A66" s="923" t="s">
        <v>866</v>
      </c>
      <c r="B66" s="924"/>
      <c r="C66" s="838"/>
      <c r="D66" s="838"/>
      <c r="E66" s="838"/>
      <c r="F66" s="838"/>
      <c r="G66" s="838"/>
      <c r="H66" s="838"/>
      <c r="I66" s="838"/>
      <c r="J66" s="838"/>
      <c r="K66" s="838"/>
      <c r="L66" s="838"/>
      <c r="M66" s="838"/>
      <c r="N66" s="838"/>
      <c r="O66" s="838"/>
      <c r="P66" s="838"/>
      <c r="Q66" s="838"/>
      <c r="R66" s="838"/>
    </row>
    <row r="67" spans="1:18" ht="15.75" x14ac:dyDescent="0.25">
      <c r="A67" s="891" t="s">
        <v>922</v>
      </c>
      <c r="B67" s="838"/>
      <c r="C67" s="838"/>
      <c r="D67" s="838"/>
      <c r="E67" s="838"/>
      <c r="F67" s="838"/>
      <c r="G67" s="838"/>
      <c r="H67" s="838"/>
      <c r="I67" s="838"/>
      <c r="J67" s="838"/>
      <c r="K67" s="838"/>
      <c r="L67" s="838"/>
      <c r="M67" s="838"/>
      <c r="N67" s="838"/>
      <c r="O67" s="838"/>
      <c r="P67" s="838"/>
      <c r="Q67" s="838"/>
      <c r="R67" s="838"/>
    </row>
    <row r="68" spans="1:18" ht="15.75" x14ac:dyDescent="0.25">
      <c r="A68" s="891" t="s">
        <v>917</v>
      </c>
      <c r="B68" s="838"/>
      <c r="C68" s="838"/>
      <c r="D68" s="838"/>
      <c r="E68" s="838"/>
      <c r="F68" s="838"/>
      <c r="G68" s="838"/>
      <c r="H68" s="838"/>
      <c r="I68" s="838"/>
      <c r="J68" s="838"/>
      <c r="K68" s="838"/>
      <c r="L68" s="838"/>
      <c r="M68" s="838"/>
      <c r="N68" s="838"/>
      <c r="O68" s="838"/>
      <c r="P68" s="838"/>
      <c r="Q68" s="838"/>
      <c r="R68" s="838"/>
    </row>
    <row r="69" spans="1:18" ht="15.75" x14ac:dyDescent="0.25">
      <c r="A69" s="891" t="s">
        <v>918</v>
      </c>
      <c r="B69" s="838"/>
      <c r="C69" s="838"/>
      <c r="D69" s="838"/>
      <c r="E69" s="838"/>
      <c r="F69" s="838"/>
      <c r="G69" s="838"/>
      <c r="H69" s="838"/>
      <c r="I69" s="838"/>
      <c r="J69" s="838"/>
      <c r="K69" s="838"/>
      <c r="L69" s="838"/>
      <c r="M69" s="838"/>
      <c r="N69" s="838"/>
      <c r="O69" s="838"/>
      <c r="P69" s="838"/>
      <c r="Q69" s="838"/>
      <c r="R69" s="838"/>
    </row>
    <row r="71" spans="1:18" ht="15.75" customHeight="1" x14ac:dyDescent="0.25">
      <c r="A71" s="925" t="s">
        <v>867</v>
      </c>
      <c r="B71" s="926"/>
      <c r="C71" s="926"/>
      <c r="D71" s="926"/>
      <c r="E71" s="926"/>
      <c r="F71" s="926"/>
      <c r="G71" s="926"/>
      <c r="H71" s="926"/>
      <c r="I71" s="926"/>
      <c r="J71" s="846"/>
      <c r="K71" s="846"/>
      <c r="L71" s="846"/>
      <c r="M71" s="846"/>
      <c r="N71" s="846"/>
      <c r="O71" s="846"/>
      <c r="P71" s="846"/>
      <c r="Q71" s="846"/>
      <c r="R71" s="846"/>
    </row>
    <row r="72" spans="1:18" ht="15.75" x14ac:dyDescent="0.25">
      <c r="A72" s="892" t="s">
        <v>830</v>
      </c>
      <c r="B72" s="846"/>
      <c r="C72" s="846"/>
      <c r="D72" s="846"/>
      <c r="E72" s="846"/>
      <c r="F72" s="846"/>
      <c r="G72" s="846"/>
      <c r="H72" s="846"/>
      <c r="I72" s="846"/>
      <c r="J72" s="846"/>
      <c r="K72" s="846"/>
      <c r="L72" s="846"/>
      <c r="M72" s="846"/>
      <c r="N72" s="846"/>
      <c r="O72" s="846"/>
      <c r="P72" s="846"/>
      <c r="Q72" s="846"/>
      <c r="R72" s="291"/>
    </row>
    <row r="73" spans="1:18" ht="15.75" x14ac:dyDescent="0.25">
      <c r="A73" s="892" t="s">
        <v>831</v>
      </c>
      <c r="B73" s="544"/>
      <c r="C73" s="544"/>
      <c r="D73" s="544"/>
      <c r="E73" s="544"/>
      <c r="F73" s="544"/>
      <c r="G73" s="544"/>
      <c r="H73" s="544"/>
      <c r="I73" s="544"/>
      <c r="J73" s="544"/>
      <c r="K73" s="544"/>
      <c r="L73" s="544"/>
      <c r="M73" s="544"/>
      <c r="N73" s="544"/>
      <c r="O73" s="291"/>
      <c r="P73" s="291"/>
      <c r="Q73" s="291"/>
      <c r="R73" s="291"/>
    </row>
    <row r="74" spans="1:18" ht="15.75" x14ac:dyDescent="0.25">
      <c r="A74" s="544" t="s">
        <v>832</v>
      </c>
      <c r="B74" s="544"/>
      <c r="C74" s="544"/>
      <c r="D74" s="544"/>
      <c r="E74" s="544"/>
      <c r="F74" s="544"/>
      <c r="G74" s="544"/>
      <c r="H74" s="544"/>
      <c r="I74" s="544"/>
      <c r="J74" s="544"/>
      <c r="K74" s="544"/>
      <c r="L74" s="544"/>
      <c r="M74" s="544"/>
      <c r="N74" s="544"/>
      <c r="O74" s="291"/>
      <c r="P74" s="291"/>
      <c r="Q74" s="291"/>
    </row>
    <row r="75" spans="1:18" ht="15.75" x14ac:dyDescent="0.25">
      <c r="A75" s="544" t="s">
        <v>833</v>
      </c>
    </row>
    <row r="76" spans="1:18" ht="15.75" x14ac:dyDescent="0.25">
      <c r="B76" s="837"/>
      <c r="C76" s="837"/>
      <c r="D76" s="837"/>
      <c r="E76" s="837"/>
    </row>
    <row r="78" spans="1:18" ht="15.75" x14ac:dyDescent="0.25">
      <c r="A78" s="1149" t="s">
        <v>1032</v>
      </c>
      <c r="B78" s="1150"/>
      <c r="C78" s="1150"/>
      <c r="D78" s="837"/>
      <c r="E78" s="837"/>
      <c r="F78" s="837"/>
      <c r="G78" s="837"/>
      <c r="H78" s="837"/>
      <c r="I78" s="837"/>
      <c r="J78" s="837"/>
      <c r="K78" s="837"/>
      <c r="L78" s="837"/>
      <c r="M78" s="837"/>
      <c r="N78" s="837"/>
      <c r="O78" s="837"/>
    </row>
    <row r="79" spans="1:18" ht="15.75" x14ac:dyDescent="0.25">
      <c r="A79" t="s">
        <v>1031</v>
      </c>
      <c r="B79" s="837"/>
      <c r="C79" s="837"/>
      <c r="D79" s="837"/>
      <c r="E79" s="837"/>
      <c r="F79" s="837"/>
      <c r="G79" s="837"/>
      <c r="H79" s="837"/>
      <c r="I79" s="837"/>
      <c r="J79" s="837"/>
      <c r="K79" s="837"/>
      <c r="L79" s="837"/>
      <c r="M79" s="837"/>
      <c r="N79" s="837"/>
      <c r="O79" s="837"/>
    </row>
    <row r="80" spans="1:18" ht="15.75" x14ac:dyDescent="0.25">
      <c r="A80" t="s">
        <v>1028</v>
      </c>
      <c r="B80" s="837"/>
      <c r="C80" s="837"/>
      <c r="D80" s="837"/>
      <c r="E80" s="837"/>
      <c r="F80" s="837"/>
      <c r="G80" s="837"/>
      <c r="H80" s="837"/>
      <c r="I80" s="837"/>
      <c r="J80" s="837"/>
      <c r="K80" s="837"/>
      <c r="L80" s="837"/>
      <c r="M80" s="837"/>
      <c r="N80" s="837"/>
      <c r="O80" s="837"/>
    </row>
    <row r="81" spans="1:15" ht="15.75" x14ac:dyDescent="0.25">
      <c r="A81" t="s">
        <v>1034</v>
      </c>
      <c r="B81" s="837"/>
      <c r="C81" s="837"/>
      <c r="D81" s="837"/>
      <c r="E81" s="837"/>
      <c r="F81" s="837"/>
      <c r="G81" s="837"/>
      <c r="H81" s="837"/>
      <c r="I81" s="837"/>
      <c r="J81" s="837"/>
      <c r="K81" s="837"/>
      <c r="L81" s="837"/>
      <c r="M81" s="837"/>
      <c r="N81" s="837"/>
      <c r="O81" s="837"/>
    </row>
    <row r="82" spans="1:15" ht="15.75" x14ac:dyDescent="0.25">
      <c r="B82" s="837"/>
      <c r="C82" s="837"/>
      <c r="D82" s="837"/>
      <c r="E82" s="837"/>
      <c r="F82" s="837"/>
      <c r="G82" s="837"/>
      <c r="H82" s="837"/>
      <c r="I82" s="837"/>
      <c r="J82" s="837"/>
      <c r="K82" s="837"/>
      <c r="L82" s="837"/>
      <c r="M82" s="837"/>
      <c r="N82" s="837"/>
      <c r="O82" s="837"/>
    </row>
    <row r="84" spans="1:15" ht="15.75" x14ac:dyDescent="0.25">
      <c r="A84" s="1162"/>
      <c r="B84" s="1162"/>
      <c r="C84" s="1162"/>
      <c r="D84" s="1162"/>
      <c r="E84" s="1162"/>
      <c r="F84" s="1162"/>
      <c r="G84" s="1162"/>
      <c r="H84" s="1162"/>
      <c r="I84" s="1162"/>
      <c r="J84" s="1162"/>
      <c r="K84" s="1162"/>
      <c r="L84" s="1162"/>
      <c r="M84" s="1162"/>
      <c r="N84" s="1162"/>
    </row>
    <row r="85" spans="1:15" ht="34.5" customHeight="1" x14ac:dyDescent="0.25">
      <c r="A85" s="1162"/>
      <c r="B85" s="1162"/>
      <c r="C85" s="1162"/>
      <c r="D85" s="1162"/>
      <c r="E85" s="1162"/>
      <c r="F85" s="1162"/>
      <c r="G85" s="1162"/>
      <c r="H85" s="1162"/>
      <c r="I85" s="1162"/>
      <c r="J85" s="1162"/>
      <c r="K85" s="1162"/>
      <c r="L85" s="1162"/>
      <c r="M85" s="1162"/>
      <c r="N85" s="1162"/>
    </row>
    <row r="86" spans="1:15" ht="18.75" customHeight="1" x14ac:dyDescent="0.25">
      <c r="A86" s="1163"/>
      <c r="B86" s="1163"/>
      <c r="C86" s="1163"/>
      <c r="D86" s="1163"/>
      <c r="E86" s="1163"/>
      <c r="F86" s="1163"/>
      <c r="G86" s="1163"/>
      <c r="H86" s="1163"/>
      <c r="I86" s="1163"/>
      <c r="J86" s="1163"/>
      <c r="K86" s="1163"/>
      <c r="L86" s="1163"/>
      <c r="M86" s="1163"/>
      <c r="N86" s="1163"/>
    </row>
  </sheetData>
  <mergeCells count="3">
    <mergeCell ref="A84:N84"/>
    <mergeCell ref="A85:N85"/>
    <mergeCell ref="A86:N86"/>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6" tint="0.39997558519241921"/>
    <pageSetUpPr fitToPage="1"/>
  </sheetPr>
  <dimension ref="A1:O77"/>
  <sheetViews>
    <sheetView workbookViewId="0">
      <selection activeCell="A25" sqref="A25"/>
    </sheetView>
  </sheetViews>
  <sheetFormatPr defaultRowHeight="15" x14ac:dyDescent="0.25"/>
  <cols>
    <col min="1" max="1" width="23.42578125" customWidth="1"/>
    <col min="2" max="2" width="15.140625" customWidth="1"/>
    <col min="3" max="3" width="14.5703125" customWidth="1"/>
    <col min="4" max="4" width="15.28515625" customWidth="1"/>
    <col min="5" max="5" width="10.5703125" customWidth="1"/>
    <col min="6" max="6" width="9" customWidth="1"/>
    <col min="7" max="7" width="12.7109375" customWidth="1"/>
    <col min="8" max="8" width="9" customWidth="1"/>
    <col min="9" max="9" width="12" customWidth="1"/>
    <col min="10" max="11" width="12.42578125" customWidth="1"/>
    <col min="12" max="12" width="13.140625" customWidth="1"/>
    <col min="13" max="13" width="12.28515625" customWidth="1"/>
    <col min="14" max="14" width="14.28515625" customWidth="1"/>
    <col min="15" max="15" width="15.28515625" customWidth="1"/>
  </cols>
  <sheetData>
    <row r="1" spans="1:15" ht="15.75" x14ac:dyDescent="0.25">
      <c r="A1" s="3" t="s">
        <v>879</v>
      </c>
      <c r="B1" s="3"/>
      <c r="C1" s="28"/>
      <c r="D1" s="28"/>
      <c r="E1" s="28"/>
      <c r="F1" s="28"/>
      <c r="G1" s="28"/>
      <c r="H1" s="28"/>
      <c r="I1" s="28"/>
      <c r="J1" s="28"/>
      <c r="K1" s="28"/>
      <c r="L1" s="28"/>
      <c r="M1" s="28"/>
      <c r="N1" s="28"/>
      <c r="O1" s="28"/>
    </row>
    <row r="2" spans="1:15" ht="15.75" x14ac:dyDescent="0.25">
      <c r="A2" s="29"/>
      <c r="B2" s="28"/>
      <c r="C2" s="28"/>
      <c r="D2" s="28"/>
      <c r="E2" s="28"/>
      <c r="F2" s="28"/>
      <c r="G2" s="28"/>
      <c r="H2" s="28"/>
      <c r="I2" s="28"/>
      <c r="J2" s="28"/>
      <c r="K2" s="28"/>
      <c r="L2" s="28"/>
      <c r="M2" s="28"/>
      <c r="N2" s="28"/>
      <c r="O2" s="78"/>
    </row>
    <row r="3" spans="1:15" ht="15.75" x14ac:dyDescent="0.25">
      <c r="A3" s="94"/>
      <c r="B3" s="1194" t="s">
        <v>764</v>
      </c>
      <c r="C3" s="1192"/>
      <c r="D3" s="1192"/>
      <c r="E3" s="1192"/>
      <c r="F3" s="1192"/>
      <c r="G3" s="1192"/>
      <c r="H3" s="1192"/>
      <c r="I3" s="1192"/>
      <c r="J3" s="1192"/>
      <c r="K3" s="1192"/>
      <c r="L3" s="1192"/>
      <c r="M3" s="1192"/>
      <c r="N3" s="1192"/>
      <c r="O3" s="1193"/>
    </row>
    <row r="4" spans="1:15" ht="110.25" x14ac:dyDescent="0.25">
      <c r="A4" s="605"/>
      <c r="B4" s="727" t="s">
        <v>270</v>
      </c>
      <c r="C4" s="728" t="s">
        <v>196</v>
      </c>
      <c r="D4" s="96" t="s">
        <v>8</v>
      </c>
      <c r="E4" s="96" t="s">
        <v>843</v>
      </c>
      <c r="F4" s="96" t="s">
        <v>9</v>
      </c>
      <c r="G4" s="96" t="s">
        <v>844</v>
      </c>
      <c r="H4" s="1016" t="s">
        <v>10</v>
      </c>
      <c r="I4" s="96" t="s">
        <v>343</v>
      </c>
      <c r="J4" s="96" t="s">
        <v>344</v>
      </c>
      <c r="K4" s="1016" t="s">
        <v>13</v>
      </c>
      <c r="L4" s="96" t="s">
        <v>345</v>
      </c>
      <c r="M4" s="96" t="s">
        <v>346</v>
      </c>
      <c r="N4" s="96" t="s">
        <v>14</v>
      </c>
      <c r="O4" s="606" t="s">
        <v>15</v>
      </c>
    </row>
    <row r="5" spans="1:15" ht="15.75" x14ac:dyDescent="0.25">
      <c r="A5" s="695" t="s">
        <v>309</v>
      </c>
      <c r="B5" s="732"/>
      <c r="C5" s="766"/>
      <c r="D5" s="12"/>
      <c r="E5" s="608"/>
      <c r="F5" s="608"/>
      <c r="G5" s="608"/>
      <c r="H5" s="1017"/>
      <c r="I5" s="608"/>
      <c r="J5" s="608"/>
      <c r="K5" s="1017"/>
      <c r="L5" s="608"/>
      <c r="M5" s="608"/>
      <c r="N5" s="608"/>
      <c r="O5" s="729"/>
    </row>
    <row r="6" spans="1:15" ht="15.75" x14ac:dyDescent="0.25">
      <c r="A6" s="14" t="s">
        <v>311</v>
      </c>
      <c r="B6" s="708">
        <v>30.063492063492063</v>
      </c>
      <c r="C6" s="339">
        <v>55.448717948717949</v>
      </c>
      <c r="D6" s="710">
        <v>5.1572327044025155</v>
      </c>
      <c r="E6" s="710">
        <v>30</v>
      </c>
      <c r="F6" s="710"/>
      <c r="G6" s="710">
        <v>36.666666666666664</v>
      </c>
      <c r="H6" s="1021">
        <v>60.714285714285715</v>
      </c>
      <c r="I6" s="710">
        <v>44.285714285714285</v>
      </c>
      <c r="J6" s="710">
        <v>61.978021978021978</v>
      </c>
      <c r="K6" s="1021">
        <v>56.666666666666664</v>
      </c>
      <c r="L6" s="710">
        <v>65</v>
      </c>
      <c r="M6" s="710">
        <v>43.333333333333336</v>
      </c>
      <c r="N6" s="710">
        <v>19</v>
      </c>
      <c r="O6" s="711">
        <v>33.333333333333336</v>
      </c>
    </row>
    <row r="7" spans="1:15" ht="15.75" x14ac:dyDescent="0.25">
      <c r="A7" s="14" t="s">
        <v>312</v>
      </c>
      <c r="B7" s="708">
        <v>23.743016759776538</v>
      </c>
      <c r="C7" s="339">
        <v>49.128440366972477</v>
      </c>
      <c r="D7" s="710">
        <v>6.3949843260188084</v>
      </c>
      <c r="E7" s="710">
        <v>10</v>
      </c>
      <c r="F7" s="710"/>
      <c r="G7" s="909">
        <v>10</v>
      </c>
      <c r="H7" s="1021">
        <v>54.029850746268657</v>
      </c>
      <c r="I7" s="710">
        <v>79.444444444444443</v>
      </c>
      <c r="J7" s="710">
        <v>50.086206896551722</v>
      </c>
      <c r="K7" s="1021">
        <v>61.351351351351354</v>
      </c>
      <c r="L7" s="710">
        <v>80.769230769230774</v>
      </c>
      <c r="M7" s="710">
        <v>14.545454545454545</v>
      </c>
      <c r="N7" s="710">
        <v>27.38095238095238</v>
      </c>
      <c r="O7" s="908">
        <v>10</v>
      </c>
    </row>
    <row r="8" spans="1:15" ht="15.75" x14ac:dyDescent="0.25">
      <c r="A8" s="14" t="s">
        <v>313</v>
      </c>
      <c r="B8" s="708">
        <v>18.804347826086957</v>
      </c>
      <c r="C8" s="339">
        <v>38.981481481481481</v>
      </c>
      <c r="D8" s="710">
        <v>5.833333333333333</v>
      </c>
      <c r="E8" s="710"/>
      <c r="F8" s="710"/>
      <c r="G8" s="710">
        <v>20</v>
      </c>
      <c r="H8" s="1021">
        <v>37.121212121212125</v>
      </c>
      <c r="I8" s="710">
        <v>65</v>
      </c>
      <c r="J8" s="710">
        <v>32.142857142857146</v>
      </c>
      <c r="K8" s="1021">
        <v>68.125</v>
      </c>
      <c r="L8" s="710">
        <v>80.833333333333329</v>
      </c>
      <c r="M8" s="710">
        <v>30</v>
      </c>
      <c r="N8" s="710">
        <v>26.521739130434781</v>
      </c>
      <c r="O8" s="711"/>
    </row>
    <row r="9" spans="1:15" ht="15.75" x14ac:dyDescent="0.25">
      <c r="A9" s="14" t="s">
        <v>314</v>
      </c>
      <c r="B9" s="708">
        <v>19.818181818181817</v>
      </c>
      <c r="C9" s="339">
        <v>32.53012048192771</v>
      </c>
      <c r="D9" s="710">
        <v>6.9512195121951219</v>
      </c>
      <c r="E9" s="710">
        <v>36.666666666666664</v>
      </c>
      <c r="F9" s="710"/>
      <c r="G9" s="710"/>
      <c r="H9" s="1021">
        <v>27.910447761194028</v>
      </c>
      <c r="I9" s="710">
        <v>55</v>
      </c>
      <c r="J9" s="710">
        <v>24.237288135593221</v>
      </c>
      <c r="K9" s="1021">
        <v>75.714285714285708</v>
      </c>
      <c r="L9" s="710">
        <v>80</v>
      </c>
      <c r="M9" s="710">
        <v>60</v>
      </c>
      <c r="N9" s="710">
        <v>38</v>
      </c>
      <c r="O9" s="711"/>
    </row>
    <row r="10" spans="1:15" ht="15.75" x14ac:dyDescent="0.25">
      <c r="A10" s="14" t="s">
        <v>315</v>
      </c>
      <c r="B10" s="708">
        <v>24.526315789473685</v>
      </c>
      <c r="C10" s="339">
        <v>67.142857142857139</v>
      </c>
      <c r="D10" s="710">
        <v>6.7164179104477615</v>
      </c>
      <c r="E10" s="710">
        <v>15</v>
      </c>
      <c r="F10" s="710"/>
      <c r="G10" s="710"/>
      <c r="H10" s="1021">
        <v>79.5</v>
      </c>
      <c r="I10" s="710">
        <v>110</v>
      </c>
      <c r="J10" s="710">
        <v>76.111111111111114</v>
      </c>
      <c r="K10" s="1021">
        <v>38</v>
      </c>
      <c r="L10" s="710">
        <v>55</v>
      </c>
      <c r="M10" s="710">
        <v>26.666666666666668</v>
      </c>
      <c r="N10" s="710"/>
      <c r="O10" s="711">
        <v>70</v>
      </c>
    </row>
    <row r="11" spans="1:15" ht="15.75" x14ac:dyDescent="0.25">
      <c r="A11" s="14" t="s">
        <v>316</v>
      </c>
      <c r="B11" s="708">
        <v>24.303797468354432</v>
      </c>
      <c r="C11" s="339">
        <v>48.453608247422679</v>
      </c>
      <c r="D11" s="710">
        <v>7.5714285714285712</v>
      </c>
      <c r="E11" s="710">
        <v>190</v>
      </c>
      <c r="F11" s="710"/>
      <c r="G11" s="710">
        <v>140</v>
      </c>
      <c r="H11" s="1021">
        <v>48.378378378378379</v>
      </c>
      <c r="I11" s="710">
        <v>65.2</v>
      </c>
      <c r="J11" s="710">
        <v>39.591836734693878</v>
      </c>
      <c r="K11" s="1021">
        <v>47.5</v>
      </c>
      <c r="L11" s="710">
        <v>35</v>
      </c>
      <c r="M11" s="710">
        <v>65</v>
      </c>
      <c r="N11" s="710">
        <v>20.76923076923077</v>
      </c>
      <c r="O11" s="711">
        <v>82.5</v>
      </c>
    </row>
    <row r="12" spans="1:15" ht="15.75" x14ac:dyDescent="0.25">
      <c r="A12" s="14" t="s">
        <v>317</v>
      </c>
      <c r="B12" s="708">
        <v>26.833976833976834</v>
      </c>
      <c r="C12" s="339">
        <v>70.804597701149419</v>
      </c>
      <c r="D12" s="710">
        <v>4.5930232558139537</v>
      </c>
      <c r="E12" s="710"/>
      <c r="F12" s="710"/>
      <c r="G12" s="710">
        <v>100</v>
      </c>
      <c r="H12" s="1021">
        <v>70.793650793650798</v>
      </c>
      <c r="I12" s="710">
        <v>87.272727272727266</v>
      </c>
      <c r="J12" s="710">
        <v>67.307692307692307</v>
      </c>
      <c r="K12" s="1021">
        <v>70.952380952380949</v>
      </c>
      <c r="L12" s="710">
        <v>90.769230769230774</v>
      </c>
      <c r="M12" s="710">
        <v>40</v>
      </c>
      <c r="N12" s="710">
        <v>40</v>
      </c>
      <c r="O12" s="711">
        <v>70</v>
      </c>
    </row>
    <row r="13" spans="1:15" ht="15.75" x14ac:dyDescent="0.25">
      <c r="A13" s="14" t="s">
        <v>318</v>
      </c>
      <c r="B13" s="708">
        <v>23.843283582089551</v>
      </c>
      <c r="C13" s="339">
        <v>82.41935483870968</v>
      </c>
      <c r="D13" s="710">
        <v>6.2135922330097086</v>
      </c>
      <c r="E13" s="710">
        <v>98</v>
      </c>
      <c r="F13" s="710"/>
      <c r="G13" s="710">
        <v>505</v>
      </c>
      <c r="H13" s="1021">
        <v>57.31707317073171</v>
      </c>
      <c r="I13" s="710">
        <v>50</v>
      </c>
      <c r="J13" s="710">
        <v>57.692307692307693</v>
      </c>
      <c r="K13" s="1021">
        <v>85.833333333333329</v>
      </c>
      <c r="L13" s="710">
        <v>86.666666666666671</v>
      </c>
      <c r="M13" s="710">
        <v>83.333333333333329</v>
      </c>
      <c r="N13" s="710">
        <v>30</v>
      </c>
      <c r="O13" s="711">
        <v>200</v>
      </c>
    </row>
    <row r="14" spans="1:15" ht="15.75" x14ac:dyDescent="0.25">
      <c r="A14" s="14" t="s">
        <v>319</v>
      </c>
      <c r="B14" s="708">
        <v>29.074074074074073</v>
      </c>
      <c r="C14" s="339">
        <v>72.666666666666671</v>
      </c>
      <c r="D14" s="710">
        <v>5.8865248226950353</v>
      </c>
      <c r="E14" s="710">
        <v>40</v>
      </c>
      <c r="F14" s="710"/>
      <c r="G14" s="710">
        <v>75</v>
      </c>
      <c r="H14" s="1021">
        <v>71.777777777777771</v>
      </c>
      <c r="I14" s="710">
        <v>100.83333333333333</v>
      </c>
      <c r="J14" s="710">
        <v>61.212121212121211</v>
      </c>
      <c r="K14" s="1021">
        <v>85.454545454545453</v>
      </c>
      <c r="L14" s="710">
        <v>91.5</v>
      </c>
      <c r="M14" s="710">
        <v>30</v>
      </c>
      <c r="N14" s="710">
        <v>45</v>
      </c>
      <c r="O14" s="908">
        <v>10</v>
      </c>
    </row>
    <row r="15" spans="1:15" ht="15.75" x14ac:dyDescent="0.25">
      <c r="A15" s="14" t="s">
        <v>320</v>
      </c>
      <c r="B15" s="708">
        <v>26.511627906976745</v>
      </c>
      <c r="C15" s="339">
        <v>60</v>
      </c>
      <c r="D15" s="710">
        <v>6.2686567164179108</v>
      </c>
      <c r="E15" s="710">
        <v>40</v>
      </c>
      <c r="F15" s="710"/>
      <c r="G15" s="710">
        <v>70</v>
      </c>
      <c r="H15" s="1021">
        <v>59.591836734693878</v>
      </c>
      <c r="I15" s="710">
        <v>80</v>
      </c>
      <c r="J15" s="710">
        <v>56.744186046511629</v>
      </c>
      <c r="K15" s="1021">
        <v>80</v>
      </c>
      <c r="L15" s="710">
        <v>84.705882352941174</v>
      </c>
      <c r="M15" s="710">
        <v>40</v>
      </c>
      <c r="N15" s="710">
        <v>27</v>
      </c>
      <c r="O15" s="711"/>
    </row>
    <row r="16" spans="1:15" ht="15.75" x14ac:dyDescent="0.25">
      <c r="A16" s="14" t="s">
        <v>321</v>
      </c>
      <c r="B16" s="708">
        <v>26.153846153846153</v>
      </c>
      <c r="C16" s="339">
        <v>86.79245283018868</v>
      </c>
      <c r="D16" s="710">
        <v>5.419354838709677</v>
      </c>
      <c r="E16" s="710">
        <v>93.75</v>
      </c>
      <c r="F16" s="710"/>
      <c r="G16" s="710">
        <v>60</v>
      </c>
      <c r="H16" s="1021">
        <v>85.833333333333329</v>
      </c>
      <c r="I16" s="710"/>
      <c r="J16" s="710">
        <v>85.833333333333329</v>
      </c>
      <c r="K16" s="1021">
        <v>92.777777777777771</v>
      </c>
      <c r="L16" s="710">
        <v>94.117647058823536</v>
      </c>
      <c r="M16" s="710">
        <v>70</v>
      </c>
      <c r="N16" s="710"/>
      <c r="O16" s="711"/>
    </row>
    <row r="17" spans="1:15" ht="15.75" x14ac:dyDescent="0.25">
      <c r="A17" s="14" t="s">
        <v>322</v>
      </c>
      <c r="B17" s="708">
        <v>37.981407702523242</v>
      </c>
      <c r="C17" s="339">
        <v>71.436314363143637</v>
      </c>
      <c r="D17" s="710">
        <v>5.833333333333333</v>
      </c>
      <c r="E17" s="710">
        <v>86.19047619047619</v>
      </c>
      <c r="F17" s="710"/>
      <c r="G17" s="710">
        <v>175</v>
      </c>
      <c r="H17" s="1021">
        <v>66.027397260273972</v>
      </c>
      <c r="I17" s="710">
        <v>91.17647058823529</v>
      </c>
      <c r="J17" s="710">
        <v>61.405405405405403</v>
      </c>
      <c r="K17" s="1021">
        <v>88.313253012048193</v>
      </c>
      <c r="L17" s="710">
        <v>93</v>
      </c>
      <c r="M17" s="710">
        <v>76.086956521739125</v>
      </c>
      <c r="N17" s="710">
        <v>27.575757575757574</v>
      </c>
      <c r="O17" s="711">
        <v>90</v>
      </c>
    </row>
    <row r="18" spans="1:15" ht="15.75" x14ac:dyDescent="0.25">
      <c r="A18" s="14" t="s">
        <v>323</v>
      </c>
      <c r="B18" s="708">
        <v>22.483870967741936</v>
      </c>
      <c r="C18" s="339">
        <v>57.708333333333336</v>
      </c>
      <c r="D18" s="710">
        <v>6.6822429906542054</v>
      </c>
      <c r="E18" s="710">
        <v>20</v>
      </c>
      <c r="F18" s="710"/>
      <c r="G18" s="710"/>
      <c r="H18" s="1021">
        <v>63.432835820895519</v>
      </c>
      <c r="I18" s="710">
        <v>80</v>
      </c>
      <c r="J18" s="710">
        <v>62.096774193548384</v>
      </c>
      <c r="K18" s="1021">
        <v>49.545454545454547</v>
      </c>
      <c r="L18" s="710">
        <v>54.166666666666664</v>
      </c>
      <c r="M18" s="710">
        <v>43</v>
      </c>
      <c r="N18" s="710">
        <v>32</v>
      </c>
      <c r="O18" s="711"/>
    </row>
    <row r="19" spans="1:15" ht="15.75" x14ac:dyDescent="0.25">
      <c r="A19" s="14" t="s">
        <v>324</v>
      </c>
      <c r="B19" s="708">
        <v>22.928475033738192</v>
      </c>
      <c r="C19" s="339">
        <v>58</v>
      </c>
      <c r="D19" s="710">
        <v>6.1277445109780437</v>
      </c>
      <c r="E19" s="710">
        <v>108</v>
      </c>
      <c r="F19" s="710"/>
      <c r="G19" s="909">
        <v>10</v>
      </c>
      <c r="H19" s="1021">
        <v>61.418918918918919</v>
      </c>
      <c r="I19" s="710">
        <v>84.347826086956516</v>
      </c>
      <c r="J19" s="710">
        <v>57.2</v>
      </c>
      <c r="K19" s="1021">
        <v>56.71641791044776</v>
      </c>
      <c r="L19" s="710">
        <v>59.811320754716981</v>
      </c>
      <c r="M19" s="710">
        <v>44.285714285714285</v>
      </c>
      <c r="N19" s="710">
        <v>25.263157894736842</v>
      </c>
      <c r="O19" s="711"/>
    </row>
    <row r="20" spans="1:15" ht="15.75" x14ac:dyDescent="0.25">
      <c r="A20" s="14" t="s">
        <v>325</v>
      </c>
      <c r="B20" s="708">
        <v>46.048237476808907</v>
      </c>
      <c r="C20" s="339">
        <v>68.022598870056498</v>
      </c>
      <c r="D20" s="710">
        <v>4</v>
      </c>
      <c r="E20" s="710">
        <v>73.513513513513516</v>
      </c>
      <c r="F20" s="710"/>
      <c r="G20" s="710">
        <v>100</v>
      </c>
      <c r="H20" s="1021">
        <v>70</v>
      </c>
      <c r="I20" s="710">
        <v>81.599999999999994</v>
      </c>
      <c r="J20" s="710">
        <v>68.571428571428569</v>
      </c>
      <c r="K20" s="1021">
        <v>62.954545454545453</v>
      </c>
      <c r="L20" s="710">
        <v>72.368421052631575</v>
      </c>
      <c r="M20" s="710">
        <v>55.8</v>
      </c>
      <c r="N20" s="710">
        <v>23.333333333333332</v>
      </c>
      <c r="O20" s="711">
        <v>45</v>
      </c>
    </row>
    <row r="21" spans="1:15" ht="15.75" x14ac:dyDescent="0.25">
      <c r="A21" s="14" t="s">
        <v>326</v>
      </c>
      <c r="B21" s="708">
        <v>19.476534296028881</v>
      </c>
      <c r="C21" s="339">
        <v>37.809917355371901</v>
      </c>
      <c r="D21" s="710">
        <v>5.2564102564102564</v>
      </c>
      <c r="E21" s="710">
        <v>40</v>
      </c>
      <c r="F21" s="710"/>
      <c r="G21" s="710">
        <v>55</v>
      </c>
      <c r="H21" s="1021">
        <v>35.524861878453038</v>
      </c>
      <c r="I21" s="710">
        <v>83.142857142857139</v>
      </c>
      <c r="J21" s="710">
        <v>24.17808219178082</v>
      </c>
      <c r="K21" s="1021">
        <v>56.956521739130437</v>
      </c>
      <c r="L21" s="710">
        <v>79</v>
      </c>
      <c r="M21" s="710">
        <v>40</v>
      </c>
      <c r="N21" s="710">
        <v>16.296296296296298</v>
      </c>
      <c r="O21" s="711">
        <v>111.42857142857143</v>
      </c>
    </row>
    <row r="22" spans="1:15" ht="15.75" x14ac:dyDescent="0.25">
      <c r="A22" s="14" t="s">
        <v>327</v>
      </c>
      <c r="B22" s="708">
        <v>28.958333333333332</v>
      </c>
      <c r="C22" s="339">
        <v>62.89473684210526</v>
      </c>
      <c r="D22" s="710">
        <v>6.7241379310344831</v>
      </c>
      <c r="E22" s="710">
        <v>94.444444444444443</v>
      </c>
      <c r="F22" s="710"/>
      <c r="G22" s="710"/>
      <c r="H22" s="1021">
        <v>62.5</v>
      </c>
      <c r="I22" s="710">
        <v>56.666666666666664</v>
      </c>
      <c r="J22" s="710">
        <v>63.529411764705884</v>
      </c>
      <c r="K22" s="1021">
        <v>46.666666666666664</v>
      </c>
      <c r="L22" s="710">
        <v>56</v>
      </c>
      <c r="M22" s="710">
        <v>0</v>
      </c>
      <c r="N22" s="909">
        <v>10</v>
      </c>
      <c r="O22" s="711"/>
    </row>
    <row r="23" spans="1:15" ht="15.75" x14ac:dyDescent="0.25">
      <c r="A23" s="14" t="s">
        <v>328</v>
      </c>
      <c r="B23" s="708">
        <v>34.9375</v>
      </c>
      <c r="C23" s="339">
        <v>66.973684210526315</v>
      </c>
      <c r="D23" s="710">
        <v>5.9523809523809526</v>
      </c>
      <c r="E23" s="710">
        <v>38.571428571428569</v>
      </c>
      <c r="F23" s="710"/>
      <c r="G23" s="710">
        <v>100</v>
      </c>
      <c r="H23" s="1021">
        <v>64.888888888888886</v>
      </c>
      <c r="I23" s="710">
        <v>90</v>
      </c>
      <c r="J23" s="710">
        <v>61.75</v>
      </c>
      <c r="K23" s="1021">
        <v>98.125</v>
      </c>
      <c r="L23" s="710">
        <v>104.28571428571429</v>
      </c>
      <c r="M23" s="710">
        <v>55</v>
      </c>
      <c r="N23" s="710">
        <v>21.666666666666668</v>
      </c>
      <c r="O23" s="711">
        <v>100</v>
      </c>
    </row>
    <row r="24" spans="1:15" ht="15.75" x14ac:dyDescent="0.25">
      <c r="A24" s="14" t="s">
        <v>329</v>
      </c>
      <c r="B24" s="708">
        <v>20.890052356020941</v>
      </c>
      <c r="C24" s="339">
        <v>50.151515151515149</v>
      </c>
      <c r="D24" s="710">
        <v>5.44</v>
      </c>
      <c r="E24" s="710"/>
      <c r="F24" s="710"/>
      <c r="G24" s="710">
        <v>30</v>
      </c>
      <c r="H24" s="1021">
        <v>47.95918367346939</v>
      </c>
      <c r="I24" s="710">
        <v>73.571428571428569</v>
      </c>
      <c r="J24" s="710">
        <v>37.428571428571431</v>
      </c>
      <c r="K24" s="1021">
        <v>30</v>
      </c>
      <c r="L24" s="710">
        <v>30</v>
      </c>
      <c r="M24" s="710"/>
      <c r="N24" s="710">
        <v>37.272727272727273</v>
      </c>
      <c r="O24" s="711">
        <v>122.5</v>
      </c>
    </row>
    <row r="25" spans="1:15" ht="15.75" x14ac:dyDescent="0.25">
      <c r="A25" s="14" t="s">
        <v>998</v>
      </c>
      <c r="B25" s="708">
        <v>13.725490196078431</v>
      </c>
      <c r="C25" s="339">
        <v>23.076923076923077</v>
      </c>
      <c r="D25" s="710">
        <v>4</v>
      </c>
      <c r="E25" s="710">
        <v>30</v>
      </c>
      <c r="F25" s="710"/>
      <c r="G25" s="710"/>
      <c r="H25" s="1021">
        <v>23.478260869565219</v>
      </c>
      <c r="I25" s="710">
        <v>57.5</v>
      </c>
      <c r="J25" s="710">
        <v>16.315789473684209</v>
      </c>
      <c r="K25" s="1021"/>
      <c r="L25" s="710"/>
      <c r="M25" s="710"/>
      <c r="N25" s="710">
        <v>15</v>
      </c>
      <c r="O25" s="711"/>
    </row>
    <row r="26" spans="1:15" ht="15.75" x14ac:dyDescent="0.25">
      <c r="A26" s="14" t="s">
        <v>330</v>
      </c>
      <c r="B26" s="708">
        <v>20.488721804511279</v>
      </c>
      <c r="C26" s="339">
        <v>54.810126582278478</v>
      </c>
      <c r="D26" s="710">
        <v>5.9893048128342246</v>
      </c>
      <c r="E26" s="710">
        <v>100</v>
      </c>
      <c r="F26" s="710"/>
      <c r="G26" s="710"/>
      <c r="H26" s="1021">
        <v>52.033898305084747</v>
      </c>
      <c r="I26" s="710">
        <v>85.454545454545453</v>
      </c>
      <c r="J26" s="710">
        <v>44.375</v>
      </c>
      <c r="K26" s="1021">
        <v>69.090909090909093</v>
      </c>
      <c r="L26" s="710">
        <v>75.555555555555557</v>
      </c>
      <c r="M26" s="710">
        <v>45</v>
      </c>
      <c r="N26" s="710">
        <v>16.666666666666668</v>
      </c>
      <c r="O26" s="711">
        <v>25</v>
      </c>
    </row>
    <row r="27" spans="1:15" ht="15.75" x14ac:dyDescent="0.25">
      <c r="A27" s="14" t="s">
        <v>331</v>
      </c>
      <c r="B27" s="708">
        <v>25.281954887218046</v>
      </c>
      <c r="C27" s="339">
        <v>67.17647058823529</v>
      </c>
      <c r="D27" s="710">
        <v>5.6077348066298338</v>
      </c>
      <c r="E27" s="710">
        <v>106</v>
      </c>
      <c r="F27" s="710"/>
      <c r="G27" s="710"/>
      <c r="H27" s="1021">
        <v>71.626016260162601</v>
      </c>
      <c r="I27" s="710">
        <v>121.66666666666667</v>
      </c>
      <c r="J27" s="710">
        <v>66.21621621621621</v>
      </c>
      <c r="K27" s="1021">
        <v>40.303030303030305</v>
      </c>
      <c r="L27" s="710">
        <v>61.111111111111114</v>
      </c>
      <c r="M27" s="710">
        <v>15.333333333333334</v>
      </c>
      <c r="N27" s="710">
        <v>25</v>
      </c>
      <c r="O27" s="711">
        <v>85</v>
      </c>
    </row>
    <row r="28" spans="1:15" ht="15.75" x14ac:dyDescent="0.25">
      <c r="A28" s="14" t="s">
        <v>332</v>
      </c>
      <c r="B28" s="708">
        <v>13.859649122807017</v>
      </c>
      <c r="C28" s="339">
        <v>24.347826086956523</v>
      </c>
      <c r="D28" s="710">
        <v>6.7647058823529411</v>
      </c>
      <c r="E28" s="710"/>
      <c r="F28" s="710"/>
      <c r="G28" s="710">
        <v>20</v>
      </c>
      <c r="H28" s="1021">
        <v>23.80952380952381</v>
      </c>
      <c r="I28" s="710">
        <v>65</v>
      </c>
      <c r="J28" s="710">
        <v>20</v>
      </c>
      <c r="K28" s="1021">
        <v>40</v>
      </c>
      <c r="L28" s="710">
        <v>40</v>
      </c>
      <c r="M28" s="710"/>
      <c r="N28" s="710"/>
      <c r="O28" s="711"/>
    </row>
    <row r="29" spans="1:15" ht="15.75" x14ac:dyDescent="0.25">
      <c r="A29" s="14" t="s">
        <v>333</v>
      </c>
      <c r="B29" s="708">
        <v>24.332247557003257</v>
      </c>
      <c r="C29" s="339">
        <v>52.314049586776861</v>
      </c>
      <c r="D29" s="710">
        <v>6.129032258064516</v>
      </c>
      <c r="E29" s="710">
        <v>60</v>
      </c>
      <c r="F29" s="710"/>
      <c r="G29" s="710">
        <v>70</v>
      </c>
      <c r="H29" s="1021">
        <v>54.767441860465119</v>
      </c>
      <c r="I29" s="710">
        <v>78.888888888888886</v>
      </c>
      <c r="J29" s="710">
        <v>43.559322033898304</v>
      </c>
      <c r="K29" s="1021">
        <v>57.142857142857146</v>
      </c>
      <c r="L29" s="710">
        <v>82</v>
      </c>
      <c r="M29" s="710">
        <v>50</v>
      </c>
      <c r="N29" s="710">
        <v>21.818181818181817</v>
      </c>
      <c r="O29" s="711">
        <v>50</v>
      </c>
    </row>
    <row r="30" spans="1:15" ht="15.75" x14ac:dyDescent="0.25">
      <c r="A30" s="14" t="s">
        <v>334</v>
      </c>
      <c r="B30" s="708">
        <v>42.990196078431374</v>
      </c>
      <c r="C30" s="339">
        <v>72.192982456140356</v>
      </c>
      <c r="D30" s="710">
        <v>6</v>
      </c>
      <c r="E30" s="710">
        <v>91.25</v>
      </c>
      <c r="F30" s="710"/>
      <c r="G30" s="710">
        <v>150</v>
      </c>
      <c r="H30" s="1021">
        <v>79.850746268656721</v>
      </c>
      <c r="I30" s="710">
        <v>92</v>
      </c>
      <c r="J30" s="710">
        <v>76.34615384615384</v>
      </c>
      <c r="K30" s="1021">
        <v>51.428571428571431</v>
      </c>
      <c r="L30" s="710">
        <v>54.6875</v>
      </c>
      <c r="M30" s="710">
        <v>16.666666666666668</v>
      </c>
      <c r="N30" s="710"/>
      <c r="O30" s="711">
        <v>66.666666666666671</v>
      </c>
    </row>
    <row r="31" spans="1:15" ht="15.75" x14ac:dyDescent="0.25">
      <c r="A31" s="14" t="s">
        <v>335</v>
      </c>
      <c r="B31" s="708">
        <v>25.807860262008735</v>
      </c>
      <c r="C31" s="339">
        <v>51.020408163265309</v>
      </c>
      <c r="D31" s="710">
        <v>6.9465648854961835</v>
      </c>
      <c r="E31" s="710"/>
      <c r="F31" s="710"/>
      <c r="G31" s="710"/>
      <c r="H31" s="1021">
        <v>50</v>
      </c>
      <c r="I31" s="710">
        <v>95</v>
      </c>
      <c r="J31" s="710">
        <v>36.153846153846153</v>
      </c>
      <c r="K31" s="1021">
        <v>67.368421052631575</v>
      </c>
      <c r="L31" s="710">
        <v>76.428571428571431</v>
      </c>
      <c r="M31" s="710">
        <v>42</v>
      </c>
      <c r="N31" s="710">
        <v>31.111111111111111</v>
      </c>
      <c r="O31" s="711">
        <v>40</v>
      </c>
    </row>
    <row r="32" spans="1:15" ht="15.75" x14ac:dyDescent="0.25">
      <c r="A32" s="14" t="s">
        <v>336</v>
      </c>
      <c r="B32" s="708">
        <v>22.291666666666668</v>
      </c>
      <c r="C32" s="339">
        <v>31.666666666666668</v>
      </c>
      <c r="D32" s="710">
        <v>6.666666666666667</v>
      </c>
      <c r="E32" s="710"/>
      <c r="F32" s="710"/>
      <c r="G32" s="710">
        <v>30</v>
      </c>
      <c r="H32" s="1021">
        <v>30.416666666666668</v>
      </c>
      <c r="I32" s="710">
        <v>45</v>
      </c>
      <c r="J32" s="710">
        <v>27.5</v>
      </c>
      <c r="K32" s="1021">
        <v>55</v>
      </c>
      <c r="L32" s="710">
        <v>40</v>
      </c>
      <c r="M32" s="710">
        <v>70</v>
      </c>
      <c r="N32" s="710">
        <v>26.666666666666668</v>
      </c>
      <c r="O32" s="711"/>
    </row>
    <row r="33" spans="1:15" ht="15.75" x14ac:dyDescent="0.25">
      <c r="A33" s="14" t="s">
        <v>337</v>
      </c>
      <c r="B33" s="708">
        <v>24.866310160427808</v>
      </c>
      <c r="C33" s="339">
        <v>59.07692307692308</v>
      </c>
      <c r="D33" s="710">
        <v>6.639344262295082</v>
      </c>
      <c r="E33" s="710">
        <v>40</v>
      </c>
      <c r="F33" s="710"/>
      <c r="G33" s="710"/>
      <c r="H33" s="1021">
        <v>57.2</v>
      </c>
      <c r="I33" s="710">
        <v>97.5</v>
      </c>
      <c r="J33" s="710">
        <v>53.478260869565219</v>
      </c>
      <c r="K33" s="1021">
        <v>70</v>
      </c>
      <c r="L33" s="710">
        <v>77</v>
      </c>
      <c r="M33" s="710">
        <v>46.666666666666664</v>
      </c>
      <c r="N33" s="710">
        <v>30</v>
      </c>
      <c r="O33" s="711"/>
    </row>
    <row r="34" spans="1:15" ht="15.75" x14ac:dyDescent="0.25">
      <c r="A34" s="14" t="s">
        <v>338</v>
      </c>
      <c r="B34" s="708">
        <v>28.93305439330544</v>
      </c>
      <c r="C34" s="339">
        <v>70.946745562130175</v>
      </c>
      <c r="D34" s="710">
        <v>5.9546925566343045</v>
      </c>
      <c r="E34" s="710">
        <v>124</v>
      </c>
      <c r="F34" s="710"/>
      <c r="G34" s="710">
        <v>42.5</v>
      </c>
      <c r="H34" s="1021">
        <v>71.147540983606561</v>
      </c>
      <c r="I34" s="710">
        <v>102.94117647058823</v>
      </c>
      <c r="J34" s="710">
        <v>66</v>
      </c>
      <c r="K34" s="1021">
        <v>63.823529411764703</v>
      </c>
      <c r="L34" s="710">
        <v>65.862068965517238</v>
      </c>
      <c r="M34" s="710">
        <v>52</v>
      </c>
      <c r="N34" s="909">
        <v>10</v>
      </c>
      <c r="O34" s="711">
        <v>165</v>
      </c>
    </row>
    <row r="35" spans="1:15" ht="15.75" x14ac:dyDescent="0.25">
      <c r="A35" s="14" t="s">
        <v>339</v>
      </c>
      <c r="B35" s="708">
        <v>23.762886597938145</v>
      </c>
      <c r="C35" s="339">
        <v>59.6875</v>
      </c>
      <c r="D35" s="710">
        <v>6.0769230769230766</v>
      </c>
      <c r="E35" s="710">
        <v>60</v>
      </c>
      <c r="F35" s="710"/>
      <c r="G35" s="710"/>
      <c r="H35" s="1021">
        <v>60.434782608695649</v>
      </c>
      <c r="I35" s="710">
        <v>94.444444444444443</v>
      </c>
      <c r="J35" s="710">
        <v>52.432432432432435</v>
      </c>
      <c r="K35" s="1021">
        <v>86</v>
      </c>
      <c r="L35" s="710">
        <v>66.666666666666671</v>
      </c>
      <c r="M35" s="710">
        <v>112.5</v>
      </c>
      <c r="N35" s="710">
        <v>17.142857142857142</v>
      </c>
      <c r="O35" s="711"/>
    </row>
    <row r="36" spans="1:15" ht="15.75" x14ac:dyDescent="0.25">
      <c r="A36" s="14" t="s">
        <v>340</v>
      </c>
      <c r="B36" s="708">
        <v>35.686274509803923</v>
      </c>
      <c r="C36" s="339">
        <v>69.387755102040813</v>
      </c>
      <c r="D36" s="710">
        <v>4.5283018867924527</v>
      </c>
      <c r="E36" s="710">
        <v>73.333333333333329</v>
      </c>
      <c r="F36" s="710"/>
      <c r="G36" s="710"/>
      <c r="H36" s="1021">
        <v>86.206896551724142</v>
      </c>
      <c r="I36" s="710">
        <v>70</v>
      </c>
      <c r="J36" s="710">
        <v>90.869565217391298</v>
      </c>
      <c r="K36" s="1021">
        <v>43.333333333333336</v>
      </c>
      <c r="L36" s="710">
        <v>46.666666666666664</v>
      </c>
      <c r="M36" s="710">
        <v>30</v>
      </c>
      <c r="N36" s="710"/>
      <c r="O36" s="711">
        <v>15</v>
      </c>
    </row>
    <row r="37" spans="1:15" ht="15.75" x14ac:dyDescent="0.25">
      <c r="A37" s="14" t="s">
        <v>341</v>
      </c>
      <c r="B37" s="708">
        <v>22.058823529411764</v>
      </c>
      <c r="C37" s="339">
        <v>56.412213740458014</v>
      </c>
      <c r="D37" s="710">
        <v>5.8122743682310469</v>
      </c>
      <c r="E37" s="710">
        <v>26.666666666666668</v>
      </c>
      <c r="F37" s="710"/>
      <c r="G37" s="710">
        <v>0</v>
      </c>
      <c r="H37" s="1021">
        <v>60.470588235294116</v>
      </c>
      <c r="I37" s="710">
        <v>66.04651162790698</v>
      </c>
      <c r="J37" s="710">
        <v>54.523809523809526</v>
      </c>
      <c r="K37" s="1021">
        <v>76.521739130434781</v>
      </c>
      <c r="L37" s="710">
        <v>78.125</v>
      </c>
      <c r="M37" s="710">
        <v>74.285714285714292</v>
      </c>
      <c r="N37" s="710">
        <v>21.578947368421051</v>
      </c>
      <c r="O37" s="711"/>
    </row>
    <row r="38" spans="1:15" ht="15.75" x14ac:dyDescent="0.25">
      <c r="A38" s="25" t="s">
        <v>42</v>
      </c>
      <c r="B38" s="108">
        <v>27.114590128288757</v>
      </c>
      <c r="C38" s="340">
        <v>59.089422028353326</v>
      </c>
      <c r="D38" s="713">
        <v>5.9059674502712474</v>
      </c>
      <c r="E38" s="713">
        <v>76.77852348993288</v>
      </c>
      <c r="F38" s="713">
        <v>861.57894736842104</v>
      </c>
      <c r="G38" s="713">
        <v>96.58536585365853</v>
      </c>
      <c r="H38" s="1022">
        <v>58.751027115858669</v>
      </c>
      <c r="I38" s="713">
        <v>81.228915662650607</v>
      </c>
      <c r="J38" s="713">
        <v>54.13075780089153</v>
      </c>
      <c r="K38" s="1022">
        <v>66.23789764868603</v>
      </c>
      <c r="L38" s="713">
        <v>74.482758620689651</v>
      </c>
      <c r="M38" s="713">
        <v>48.565217391304351</v>
      </c>
      <c r="N38" s="713">
        <v>24.926470588235293</v>
      </c>
      <c r="O38" s="714">
        <v>74.897959183673464</v>
      </c>
    </row>
    <row r="39" spans="1:15" ht="15.75" x14ac:dyDescent="0.25">
      <c r="A39" s="14"/>
      <c r="B39" s="708"/>
      <c r="C39" s="461"/>
      <c r="D39" s="103"/>
      <c r="E39" s="222"/>
      <c r="F39" s="222"/>
      <c r="G39" s="222"/>
      <c r="H39" s="1023"/>
      <c r="I39" s="222"/>
      <c r="J39" s="222"/>
      <c r="K39" s="1023"/>
      <c r="L39" s="222"/>
      <c r="M39" s="222"/>
      <c r="N39" s="222"/>
      <c r="O39" s="343"/>
    </row>
    <row r="40" spans="1:15" ht="15.75" x14ac:dyDescent="0.25">
      <c r="A40" s="25" t="s">
        <v>35</v>
      </c>
      <c r="B40" s="708"/>
      <c r="C40" s="461"/>
      <c r="D40" s="733"/>
      <c r="E40" s="222"/>
      <c r="F40" s="222"/>
      <c r="G40" s="222"/>
      <c r="H40" s="1023"/>
      <c r="I40" s="222"/>
      <c r="J40" s="222"/>
      <c r="K40" s="1023"/>
      <c r="L40" s="222"/>
      <c r="M40" s="222"/>
      <c r="N40" s="222"/>
      <c r="O40" s="343"/>
    </row>
    <row r="41" spans="1:15" ht="15.75" x14ac:dyDescent="0.25">
      <c r="A41" s="14" t="s">
        <v>36</v>
      </c>
      <c r="B41" s="709">
        <v>36.668031109291853</v>
      </c>
      <c r="C41" s="783">
        <v>69.573578595317727</v>
      </c>
      <c r="D41" s="710">
        <v>5.1082598235765841</v>
      </c>
      <c r="E41" s="710">
        <v>79.74683544303798</v>
      </c>
      <c r="F41" s="710"/>
      <c r="G41" s="710">
        <v>123.125</v>
      </c>
      <c r="H41" s="1021">
        <v>69.083447332421343</v>
      </c>
      <c r="I41" s="710">
        <v>83.061224489795919</v>
      </c>
      <c r="J41" s="710">
        <v>66.919431279620852</v>
      </c>
      <c r="K41" s="1021">
        <v>72.393442622950815</v>
      </c>
      <c r="L41" s="710">
        <v>80.841584158415841</v>
      </c>
      <c r="M41" s="710">
        <v>55.825242718446603</v>
      </c>
      <c r="N41" s="710">
        <v>26.458333333333332</v>
      </c>
      <c r="O41" s="711">
        <v>64.117647058823536</v>
      </c>
    </row>
    <row r="42" spans="1:15" ht="15.75" x14ac:dyDescent="0.25">
      <c r="A42" s="14" t="s">
        <v>37</v>
      </c>
      <c r="B42" s="709">
        <v>27.254784688995215</v>
      </c>
      <c r="C42" s="783">
        <v>67.379310344827587</v>
      </c>
      <c r="D42" s="710">
        <v>5.9432234432234434</v>
      </c>
      <c r="E42" s="710">
        <v>79.038461538461533</v>
      </c>
      <c r="F42" s="710"/>
      <c r="G42" s="710">
        <v>106.875</v>
      </c>
      <c r="H42" s="1021">
        <v>70</v>
      </c>
      <c r="I42" s="710">
        <v>92.451612903225808</v>
      </c>
      <c r="J42" s="710">
        <v>64.31596091205212</v>
      </c>
      <c r="K42" s="1021">
        <v>64.050632911392398</v>
      </c>
      <c r="L42" s="710">
        <v>70.941176470588232</v>
      </c>
      <c r="M42" s="710">
        <v>46.71641791044776</v>
      </c>
      <c r="N42" s="710">
        <v>28.507462686567163</v>
      </c>
      <c r="O42" s="711">
        <v>74.736842105263165</v>
      </c>
    </row>
    <row r="43" spans="1:15" ht="15.75" x14ac:dyDescent="0.25">
      <c r="A43" s="14" t="s">
        <v>38</v>
      </c>
      <c r="B43" s="709">
        <v>23.563777994157743</v>
      </c>
      <c r="C43" s="783">
        <v>61.630094043887148</v>
      </c>
      <c r="D43" s="710">
        <v>6.4124293785310735</v>
      </c>
      <c r="E43" s="710">
        <v>70</v>
      </c>
      <c r="F43" s="710"/>
      <c r="G43" s="909">
        <v>5</v>
      </c>
      <c r="H43" s="1021">
        <v>61.556603773584904</v>
      </c>
      <c r="I43" s="710">
        <v>79.047619047619051</v>
      </c>
      <c r="J43" s="710">
        <v>57.235294117647058</v>
      </c>
      <c r="K43" s="1021">
        <v>82.807017543859644</v>
      </c>
      <c r="L43" s="710">
        <v>89.772727272727266</v>
      </c>
      <c r="M43" s="710">
        <v>59.230769230769234</v>
      </c>
      <c r="N43" s="710">
        <v>25.833333333333332</v>
      </c>
      <c r="O43" s="711">
        <v>97.5</v>
      </c>
    </row>
    <row r="44" spans="1:15" ht="15.75" x14ac:dyDescent="0.25">
      <c r="A44" s="14" t="s">
        <v>39</v>
      </c>
      <c r="B44" s="709">
        <v>28.022284122562674</v>
      </c>
      <c r="C44" s="783">
        <v>64.552238805970148</v>
      </c>
      <c r="D44" s="710">
        <v>6.2666666666666666</v>
      </c>
      <c r="E44" s="710">
        <v>41.428571428571431</v>
      </c>
      <c r="F44" s="710"/>
      <c r="G44" s="710">
        <v>46</v>
      </c>
      <c r="H44" s="1021">
        <v>69.534883720930239</v>
      </c>
      <c r="I44" s="710">
        <v>98.518518518518519</v>
      </c>
      <c r="J44" s="710">
        <v>56.271186440677965</v>
      </c>
      <c r="K44" s="1021">
        <v>82.142857142857139</v>
      </c>
      <c r="L44" s="710">
        <v>117.5</v>
      </c>
      <c r="M44" s="710">
        <v>36.666666666666664</v>
      </c>
      <c r="N44" s="710">
        <v>27.894736842105264</v>
      </c>
      <c r="O44" s="711">
        <v>156.66666666666666</v>
      </c>
    </row>
    <row r="45" spans="1:15" ht="15.75" x14ac:dyDescent="0.25">
      <c r="A45" s="14" t="s">
        <v>40</v>
      </c>
      <c r="B45" s="709">
        <v>18.63103953147877</v>
      </c>
      <c r="C45" s="783">
        <v>38.342967244701349</v>
      </c>
      <c r="D45" s="710">
        <v>6.552538370720189</v>
      </c>
      <c r="E45" s="710">
        <v>70</v>
      </c>
      <c r="F45" s="710"/>
      <c r="G45" s="710">
        <v>15</v>
      </c>
      <c r="H45" s="1021">
        <v>39.747899159663866</v>
      </c>
      <c r="I45" s="710">
        <v>62.539682539682538</v>
      </c>
      <c r="J45" s="710">
        <v>34.863945578231295</v>
      </c>
      <c r="K45" s="1021">
        <v>42.553191489361701</v>
      </c>
      <c r="L45" s="710">
        <v>47.301587301587304</v>
      </c>
      <c r="M45" s="710">
        <v>32.903225806451616</v>
      </c>
      <c r="N45" s="710">
        <v>23.49206349206349</v>
      </c>
      <c r="O45" s="711">
        <v>65</v>
      </c>
    </row>
    <row r="46" spans="1:15" ht="15.75" x14ac:dyDescent="0.25">
      <c r="A46" s="14" t="s">
        <v>41</v>
      </c>
      <c r="B46" s="709">
        <v>13.53566009104704</v>
      </c>
      <c r="C46" s="783">
        <v>20.941176470588236</v>
      </c>
      <c r="D46" s="710">
        <v>5.6426332288401255</v>
      </c>
      <c r="E46" s="710">
        <v>55</v>
      </c>
      <c r="F46" s="710"/>
      <c r="G46" s="710"/>
      <c r="H46" s="1021">
        <v>19.534050179211469</v>
      </c>
      <c r="I46" s="710">
        <v>43.666666666666664</v>
      </c>
      <c r="J46" s="710">
        <v>16.626506024096386</v>
      </c>
      <c r="K46" s="1021">
        <v>46.875</v>
      </c>
      <c r="L46" s="710">
        <v>76.666666666666671</v>
      </c>
      <c r="M46" s="710">
        <v>29</v>
      </c>
      <c r="N46" s="710">
        <v>16.666666666666668</v>
      </c>
      <c r="O46" s="711">
        <v>40</v>
      </c>
    </row>
    <row r="47" spans="1:15" ht="15.75" x14ac:dyDescent="0.25">
      <c r="A47" s="25" t="s">
        <v>42</v>
      </c>
      <c r="B47" s="108">
        <v>27.114590128288757</v>
      </c>
      <c r="C47" s="784">
        <v>59.089422028353326</v>
      </c>
      <c r="D47" s="907">
        <v>5.9059674502712474</v>
      </c>
      <c r="E47" s="223">
        <v>76.77852348993288</v>
      </c>
      <c r="F47" s="223">
        <v>861.57894736842104</v>
      </c>
      <c r="G47" s="223">
        <v>96.58536585365853</v>
      </c>
      <c r="H47" s="1024">
        <v>58.751027115858669</v>
      </c>
      <c r="I47" s="223">
        <v>81.228915662650607</v>
      </c>
      <c r="J47" s="223">
        <v>54.13075780089153</v>
      </c>
      <c r="K47" s="1024">
        <v>66.23789764868603</v>
      </c>
      <c r="L47" s="223">
        <v>74.482758620689651</v>
      </c>
      <c r="M47" s="223">
        <v>48.565217391304351</v>
      </c>
      <c r="N47" s="223">
        <v>24.926470588235293</v>
      </c>
      <c r="O47" s="346">
        <v>74.897959183673464</v>
      </c>
    </row>
    <row r="48" spans="1:15" ht="15.75" x14ac:dyDescent="0.25">
      <c r="A48" s="14"/>
      <c r="B48" s="345"/>
      <c r="C48" s="279"/>
      <c r="H48" s="301"/>
      <c r="K48" s="301"/>
      <c r="O48" s="105"/>
    </row>
    <row r="49" spans="1:15" ht="15.75" x14ac:dyDescent="0.25">
      <c r="A49" s="25" t="s">
        <v>43</v>
      </c>
      <c r="B49" s="708"/>
      <c r="C49" s="461"/>
      <c r="D49" s="733"/>
      <c r="E49" s="222"/>
      <c r="F49" s="222"/>
      <c r="G49" s="222"/>
      <c r="H49" s="1023"/>
      <c r="I49" s="222"/>
      <c r="J49" s="222"/>
      <c r="K49" s="1023"/>
      <c r="L49" s="222"/>
      <c r="M49" s="222"/>
      <c r="N49" s="222"/>
      <c r="O49" s="343"/>
    </row>
    <row r="50" spans="1:15" ht="15.75" x14ac:dyDescent="0.25">
      <c r="A50" s="111" t="s">
        <v>44</v>
      </c>
      <c r="B50" s="709">
        <v>42.546125461254611</v>
      </c>
      <c r="C50" s="783">
        <v>67.932098765432102</v>
      </c>
      <c r="D50" s="710">
        <v>4.8165137614678901</v>
      </c>
      <c r="E50" s="710">
        <v>74.375</v>
      </c>
      <c r="F50" s="710"/>
      <c r="G50" s="710">
        <v>47.5</v>
      </c>
      <c r="H50" s="1021">
        <v>75.380434782608702</v>
      </c>
      <c r="I50" s="710">
        <v>97.75</v>
      </c>
      <c r="J50" s="710">
        <v>69.166666666666671</v>
      </c>
      <c r="K50" s="1021">
        <v>46.301369863013697</v>
      </c>
      <c r="L50" s="710">
        <v>51.951219512195124</v>
      </c>
      <c r="M50" s="710">
        <v>39.0625</v>
      </c>
      <c r="N50" s="710">
        <v>20</v>
      </c>
      <c r="O50" s="711">
        <v>78.333333333333329</v>
      </c>
    </row>
    <row r="51" spans="1:15" ht="15.75" x14ac:dyDescent="0.25">
      <c r="A51" s="111" t="s">
        <v>45</v>
      </c>
      <c r="B51" s="709">
        <v>34.639889196675902</v>
      </c>
      <c r="C51" s="783">
        <v>64.484679665738156</v>
      </c>
      <c r="D51" s="710">
        <v>5.1239669421487601</v>
      </c>
      <c r="E51" s="710">
        <v>73.333333333333329</v>
      </c>
      <c r="F51" s="710"/>
      <c r="G51" s="710">
        <v>135.45454545454547</v>
      </c>
      <c r="H51" s="1021">
        <v>63.418803418803421</v>
      </c>
      <c r="I51" s="710">
        <v>71</v>
      </c>
      <c r="J51" s="710">
        <v>61.855670103092784</v>
      </c>
      <c r="K51" s="1021">
        <v>61.285714285714285</v>
      </c>
      <c r="L51" s="710">
        <v>62.5</v>
      </c>
      <c r="M51" s="710">
        <v>58.636363636363633</v>
      </c>
      <c r="N51" s="710">
        <v>25</v>
      </c>
      <c r="O51" s="711">
        <v>50</v>
      </c>
    </row>
    <row r="52" spans="1:15" ht="15.75" x14ac:dyDescent="0.25">
      <c r="A52" s="111" t="s">
        <v>46</v>
      </c>
      <c r="B52" s="709">
        <v>29.010840108401084</v>
      </c>
      <c r="C52" s="783">
        <v>62.41830065359477</v>
      </c>
      <c r="D52" s="710">
        <v>5.3472222222222223</v>
      </c>
      <c r="E52" s="710">
        <v>78.5</v>
      </c>
      <c r="F52" s="710"/>
      <c r="G52" s="909">
        <v>5</v>
      </c>
      <c r="H52" s="1021">
        <v>65.454545454545453</v>
      </c>
      <c r="I52" s="710">
        <v>104.83870967741936</v>
      </c>
      <c r="J52" s="710">
        <v>58.59550561797753</v>
      </c>
      <c r="K52" s="1021">
        <v>56.18181818181818</v>
      </c>
      <c r="L52" s="710">
        <v>63.157894736842103</v>
      </c>
      <c r="M52" s="710">
        <v>41.176470588235297</v>
      </c>
      <c r="N52" s="710">
        <v>26.153846153846153</v>
      </c>
      <c r="O52" s="711">
        <v>58.571428571428569</v>
      </c>
    </row>
    <row r="53" spans="1:15" ht="15.75" x14ac:dyDescent="0.25">
      <c r="A53" s="111" t="s">
        <v>47</v>
      </c>
      <c r="B53" s="709">
        <v>27.429218573046434</v>
      </c>
      <c r="C53" s="783">
        <v>60.140845070422536</v>
      </c>
      <c r="D53" s="710">
        <v>5.4356060606060606</v>
      </c>
      <c r="E53" s="710">
        <v>83.571428571428569</v>
      </c>
      <c r="F53" s="710"/>
      <c r="G53" s="710">
        <v>65</v>
      </c>
      <c r="H53" s="1021">
        <v>57.944664031620555</v>
      </c>
      <c r="I53" s="710">
        <v>83.023255813953483</v>
      </c>
      <c r="J53" s="710">
        <v>52.80952380952381</v>
      </c>
      <c r="K53" s="1021">
        <v>64.53125</v>
      </c>
      <c r="L53" s="710">
        <v>78.15789473684211</v>
      </c>
      <c r="M53" s="710">
        <v>44.615384615384613</v>
      </c>
      <c r="N53" s="710">
        <v>33.529411764705884</v>
      </c>
      <c r="O53" s="711">
        <v>186.66666666666666</v>
      </c>
    </row>
    <row r="54" spans="1:15" ht="15.75" x14ac:dyDescent="0.25">
      <c r="A54" s="111" t="s">
        <v>48</v>
      </c>
      <c r="B54" s="709">
        <v>26.321036889332003</v>
      </c>
      <c r="C54" s="783">
        <v>53.020594965675059</v>
      </c>
      <c r="D54" s="710">
        <v>5.7067137809187276</v>
      </c>
      <c r="E54" s="710">
        <v>70.769230769230774</v>
      </c>
      <c r="F54" s="710"/>
      <c r="G54" s="710">
        <v>54</v>
      </c>
      <c r="H54" s="1021">
        <v>52.828947368421055</v>
      </c>
      <c r="I54" s="710">
        <v>68.163265306122454</v>
      </c>
      <c r="J54" s="710">
        <v>49.882352941176471</v>
      </c>
      <c r="K54" s="1021">
        <v>59.358974358974358</v>
      </c>
      <c r="L54" s="710">
        <v>63.81818181818182</v>
      </c>
      <c r="M54" s="710">
        <v>48.695652173913047</v>
      </c>
      <c r="N54" s="710">
        <v>23.448275862068964</v>
      </c>
      <c r="O54" s="711">
        <v>76.25</v>
      </c>
    </row>
    <row r="55" spans="1:15" ht="15.75" x14ac:dyDescent="0.25">
      <c r="A55" s="111" t="s">
        <v>49</v>
      </c>
      <c r="B55" s="709">
        <v>23.640824337585869</v>
      </c>
      <c r="C55" s="783">
        <v>50.790123456790127</v>
      </c>
      <c r="D55" s="710">
        <v>5.7328990228013028</v>
      </c>
      <c r="E55" s="710">
        <v>70</v>
      </c>
      <c r="F55" s="710"/>
      <c r="G55" s="710">
        <v>20</v>
      </c>
      <c r="H55" s="1021">
        <v>50.945945945945944</v>
      </c>
      <c r="I55" s="710">
        <v>75.744680851063833</v>
      </c>
      <c r="J55" s="710">
        <v>46.224899598393577</v>
      </c>
      <c r="K55" s="1021">
        <v>64.264705882352942</v>
      </c>
      <c r="L55" s="710">
        <v>76.666666666666671</v>
      </c>
      <c r="M55" s="710">
        <v>27.647058823529413</v>
      </c>
      <c r="N55" s="710">
        <v>20</v>
      </c>
      <c r="O55" s="711">
        <v>45</v>
      </c>
    </row>
    <row r="56" spans="1:15" ht="15.75" x14ac:dyDescent="0.25">
      <c r="A56" s="111" t="s">
        <v>50</v>
      </c>
      <c r="B56" s="709">
        <v>21.445138269402321</v>
      </c>
      <c r="C56" s="783">
        <v>47.554479418886196</v>
      </c>
      <c r="D56" s="710">
        <v>6.2146892655367232</v>
      </c>
      <c r="E56" s="710">
        <v>50</v>
      </c>
      <c r="F56" s="710"/>
      <c r="G56" s="710">
        <v>30</v>
      </c>
      <c r="H56" s="1021">
        <v>48.493150684931507</v>
      </c>
      <c r="I56" s="710">
        <v>85.91836734693878</v>
      </c>
      <c r="J56" s="710">
        <v>40.987654320987652</v>
      </c>
      <c r="K56" s="1021">
        <v>58.082191780821915</v>
      </c>
      <c r="L56" s="710">
        <v>65.238095238095241</v>
      </c>
      <c r="M56" s="710">
        <v>48.064516129032256</v>
      </c>
      <c r="N56" s="710">
        <v>21.5</v>
      </c>
      <c r="O56" s="711">
        <v>56.666666666666664</v>
      </c>
    </row>
    <row r="57" spans="1:15" ht="15.75" x14ac:dyDescent="0.25">
      <c r="A57" s="111" t="s">
        <v>51</v>
      </c>
      <c r="B57" s="709">
        <v>23.80656610470275</v>
      </c>
      <c r="C57" s="783">
        <v>54.632352941176471</v>
      </c>
      <c r="D57" s="710">
        <v>6.31432545201669</v>
      </c>
      <c r="E57" s="710">
        <v>40</v>
      </c>
      <c r="F57" s="710"/>
      <c r="G57" s="710">
        <v>96.666666666666671</v>
      </c>
      <c r="H57" s="1021">
        <v>56.100386100386103</v>
      </c>
      <c r="I57" s="710">
        <v>64.807692307692307</v>
      </c>
      <c r="J57" s="710">
        <v>53.913043478260867</v>
      </c>
      <c r="K57" s="1021">
        <v>66.623376623376629</v>
      </c>
      <c r="L57" s="710">
        <v>74.912280701754383</v>
      </c>
      <c r="M57" s="710">
        <v>43</v>
      </c>
      <c r="N57" s="710">
        <v>26.415094339622641</v>
      </c>
      <c r="O57" s="711">
        <v>83.333333333333329</v>
      </c>
    </row>
    <row r="58" spans="1:15" ht="15.75" x14ac:dyDescent="0.25">
      <c r="A58" s="111" t="s">
        <v>52</v>
      </c>
      <c r="B58" s="709">
        <v>22.854625550660792</v>
      </c>
      <c r="C58" s="783">
        <v>61.578947368421055</v>
      </c>
      <c r="D58" s="710">
        <v>6.1538461538461542</v>
      </c>
      <c r="E58" s="710">
        <v>60</v>
      </c>
      <c r="F58" s="710"/>
      <c r="G58" s="909">
        <v>10</v>
      </c>
      <c r="H58" s="1021">
        <v>62.119815668202762</v>
      </c>
      <c r="I58" s="710">
        <v>86.944444444444443</v>
      </c>
      <c r="J58" s="710">
        <v>57.182320441988949</v>
      </c>
      <c r="K58" s="1021">
        <v>76.419753086419746</v>
      </c>
      <c r="L58" s="710">
        <v>83.833333333333329</v>
      </c>
      <c r="M58" s="710">
        <v>55.238095238095241</v>
      </c>
      <c r="N58" s="710">
        <v>27.631578947368421</v>
      </c>
      <c r="O58" s="711">
        <v>70</v>
      </c>
    </row>
    <row r="59" spans="1:15" ht="15.75" x14ac:dyDescent="0.25">
      <c r="A59" s="111" t="s">
        <v>53</v>
      </c>
      <c r="B59" s="709">
        <v>31.255506607929515</v>
      </c>
      <c r="C59" s="783">
        <v>76.457680250783696</v>
      </c>
      <c r="D59" s="710">
        <v>6.774193548387097</v>
      </c>
      <c r="E59" s="710">
        <v>170</v>
      </c>
      <c r="F59" s="710"/>
      <c r="G59" s="710">
        <v>262.5</v>
      </c>
      <c r="H59" s="1021">
        <v>68.010752688172047</v>
      </c>
      <c r="I59" s="710">
        <v>90.714285714285708</v>
      </c>
      <c r="J59" s="710">
        <v>63.9873417721519</v>
      </c>
      <c r="K59" s="1021">
        <v>100.5952380952381</v>
      </c>
      <c r="L59" s="710">
        <v>107.61904761904762</v>
      </c>
      <c r="M59" s="710">
        <v>79.523809523809518</v>
      </c>
      <c r="N59" s="710">
        <v>25.142857142857142</v>
      </c>
      <c r="O59" s="711">
        <v>56.666666666666664</v>
      </c>
    </row>
    <row r="60" spans="1:15" ht="15.75" x14ac:dyDescent="0.25">
      <c r="A60" s="25" t="s">
        <v>42</v>
      </c>
      <c r="B60" s="108">
        <v>27.114590128288757</v>
      </c>
      <c r="C60" s="784">
        <v>59.089422028353326</v>
      </c>
      <c r="D60" s="223">
        <v>5.9059674502712474</v>
      </c>
      <c r="E60" s="223">
        <v>76.77852348993288</v>
      </c>
      <c r="F60" s="223">
        <v>861.57894736842104</v>
      </c>
      <c r="G60" s="223">
        <v>96.58536585365853</v>
      </c>
      <c r="H60" s="1024">
        <v>58.751027115858669</v>
      </c>
      <c r="I60" s="223">
        <v>81.228915662650607</v>
      </c>
      <c r="J60" s="223">
        <v>54.13075780089153</v>
      </c>
      <c r="K60" s="1024">
        <v>66.23789764868603</v>
      </c>
      <c r="L60" s="223">
        <v>74.482758620689651</v>
      </c>
      <c r="M60" s="223">
        <v>48.565217391304351</v>
      </c>
      <c r="N60" s="223">
        <v>24.926470588235293</v>
      </c>
      <c r="O60" s="346">
        <v>74.897959183673464</v>
      </c>
    </row>
    <row r="61" spans="1:15" ht="15.75" x14ac:dyDescent="0.25">
      <c r="A61" s="14"/>
      <c r="B61" s="345"/>
      <c r="C61" s="279"/>
      <c r="H61" s="301"/>
      <c r="K61" s="301"/>
      <c r="O61" s="105"/>
    </row>
    <row r="62" spans="1:15" ht="15.75" x14ac:dyDescent="0.25">
      <c r="A62" s="25" t="s">
        <v>54</v>
      </c>
      <c r="B62" s="708"/>
      <c r="C62" s="461"/>
      <c r="D62" s="103"/>
      <c r="E62" s="222"/>
      <c r="F62" s="222"/>
      <c r="G62" s="222"/>
      <c r="H62" s="1023"/>
      <c r="I62" s="222"/>
      <c r="J62" s="222"/>
      <c r="K62" s="1023"/>
      <c r="L62" s="222"/>
      <c r="M62" s="222"/>
      <c r="N62" s="222"/>
      <c r="O62" s="343"/>
    </row>
    <row r="63" spans="1:15" ht="15.75" x14ac:dyDescent="0.25">
      <c r="A63" s="14" t="s">
        <v>347</v>
      </c>
      <c r="B63" s="709">
        <v>54.396192742415231</v>
      </c>
      <c r="C63" s="783">
        <v>54.396192742415231</v>
      </c>
      <c r="D63" s="710"/>
      <c r="E63" s="710">
        <v>88</v>
      </c>
      <c r="F63" s="710"/>
      <c r="G63" s="710">
        <v>62.857142857142854</v>
      </c>
      <c r="H63" s="1021">
        <v>52.229775662814411</v>
      </c>
      <c r="I63" s="710">
        <v>82.63565891472868</v>
      </c>
      <c r="J63" s="710">
        <v>49.307004470938899</v>
      </c>
      <c r="K63" s="1021">
        <v>54.226804123711339</v>
      </c>
      <c r="L63" s="710">
        <v>60.15625</v>
      </c>
      <c r="M63" s="710">
        <v>43.030303030303031</v>
      </c>
      <c r="N63" s="710">
        <v>20</v>
      </c>
      <c r="O63" s="711">
        <v>17.5</v>
      </c>
    </row>
    <row r="64" spans="1:15" ht="15.75" x14ac:dyDescent="0.25">
      <c r="A64" s="14" t="s">
        <v>27</v>
      </c>
      <c r="B64" s="709">
        <v>16.912206855081177</v>
      </c>
      <c r="C64" s="783">
        <v>71.158645276292333</v>
      </c>
      <c r="D64" s="710">
        <v>5.9059674502712474</v>
      </c>
      <c r="E64" s="710">
        <v>56.666666666666664</v>
      </c>
      <c r="F64" s="710"/>
      <c r="G64" s="710">
        <v>208.33333333333334</v>
      </c>
      <c r="H64" s="1021">
        <v>72.258883248730967</v>
      </c>
      <c r="I64" s="710">
        <v>86.296296296296291</v>
      </c>
      <c r="J64" s="710">
        <v>66.95804195804196</v>
      </c>
      <c r="K64" s="1021">
        <v>69.407407407407405</v>
      </c>
      <c r="L64" s="710">
        <v>76.21052631578948</v>
      </c>
      <c r="M64" s="710">
        <v>53.25</v>
      </c>
      <c r="N64" s="710">
        <v>28.25</v>
      </c>
      <c r="O64" s="711">
        <v>107.33333333333333</v>
      </c>
    </row>
    <row r="65" spans="1:15" ht="15.75" x14ac:dyDescent="0.25">
      <c r="A65" s="14" t="s">
        <v>856</v>
      </c>
      <c r="B65" s="709">
        <v>52.543352601156066</v>
      </c>
      <c r="C65" s="783">
        <v>52.543352601156066</v>
      </c>
      <c r="D65" s="710"/>
      <c r="E65" s="710">
        <v>53.695652173913047</v>
      </c>
      <c r="F65" s="710"/>
      <c r="G65" s="710">
        <v>81.071428571428569</v>
      </c>
      <c r="H65" s="1021">
        <v>52.74285714285714</v>
      </c>
      <c r="I65" s="710">
        <v>63</v>
      </c>
      <c r="J65" s="710">
        <v>45.904761904761905</v>
      </c>
      <c r="K65" s="1021">
        <v>67.078651685393254</v>
      </c>
      <c r="L65" s="710">
        <v>76.945606694560666</v>
      </c>
      <c r="M65" s="710">
        <v>46.837606837606835</v>
      </c>
      <c r="N65" s="710">
        <v>24.391304347826086</v>
      </c>
      <c r="O65" s="711">
        <v>66.333333333333329</v>
      </c>
    </row>
    <row r="66" spans="1:15" ht="15.75" x14ac:dyDescent="0.25">
      <c r="A66" s="25" t="s">
        <v>42</v>
      </c>
      <c r="B66" s="712">
        <v>27.114590128288757</v>
      </c>
      <c r="C66" s="785">
        <v>59.089422028353326</v>
      </c>
      <c r="D66" s="713">
        <v>5.9059674502712474</v>
      </c>
      <c r="E66" s="713">
        <v>76.77852348993288</v>
      </c>
      <c r="F66" s="713">
        <v>861.57894736842104</v>
      </c>
      <c r="G66" s="713">
        <v>96.58536585365853</v>
      </c>
      <c r="H66" s="1022">
        <v>58.751027115858669</v>
      </c>
      <c r="I66" s="713">
        <v>81.228915662650607</v>
      </c>
      <c r="J66" s="713">
        <v>54.13075780089153</v>
      </c>
      <c r="K66" s="1022">
        <v>66.23789764868603</v>
      </c>
      <c r="L66" s="713">
        <v>74.482758620689651</v>
      </c>
      <c r="M66" s="713">
        <v>48.565217391304351</v>
      </c>
      <c r="N66" s="713">
        <v>24.926470588235293</v>
      </c>
      <c r="O66" s="714">
        <v>74.897959183673464</v>
      </c>
    </row>
    <row r="67" spans="1:15" ht="15.75" x14ac:dyDescent="0.25">
      <c r="A67" s="50"/>
      <c r="B67" s="50"/>
      <c r="C67" s="786"/>
      <c r="D67" s="716"/>
      <c r="E67" s="717"/>
      <c r="F67" s="717"/>
      <c r="G67" s="717"/>
      <c r="H67" s="1025"/>
      <c r="I67" s="717"/>
      <c r="J67" s="717"/>
      <c r="K67" s="1025"/>
      <c r="L67" s="717"/>
      <c r="M67" s="717"/>
      <c r="N67" s="717"/>
      <c r="O67" s="715"/>
    </row>
    <row r="68" spans="1:15" ht="15.75" x14ac:dyDescent="0.25">
      <c r="A68" s="28" t="s">
        <v>18</v>
      </c>
      <c r="B68" s="28"/>
      <c r="C68" s="28"/>
      <c r="D68" s="28"/>
      <c r="E68" s="28"/>
      <c r="F68" s="28"/>
      <c r="G68" s="28"/>
      <c r="H68" s="28"/>
      <c r="I68" s="28"/>
      <c r="J68" s="28"/>
      <c r="K68" s="28"/>
      <c r="L68" s="28"/>
      <c r="M68" s="28"/>
      <c r="N68" s="28"/>
      <c r="O68" s="28"/>
    </row>
    <row r="69" spans="1:15" ht="15.75" x14ac:dyDescent="0.25">
      <c r="A69" s="28"/>
      <c r="B69" s="28"/>
      <c r="C69" s="28"/>
      <c r="D69" s="28"/>
      <c r="E69" s="28"/>
      <c r="F69" s="28"/>
      <c r="G69" s="28"/>
      <c r="H69" s="28"/>
      <c r="I69" s="28"/>
      <c r="J69" s="28"/>
      <c r="K69" s="28"/>
      <c r="L69" s="28"/>
      <c r="M69" s="28"/>
      <c r="N69" s="28"/>
      <c r="O69" s="28"/>
    </row>
    <row r="70" spans="1:15" ht="15.75" x14ac:dyDescent="0.25">
      <c r="A70" s="3" t="s">
        <v>158</v>
      </c>
      <c r="B70" s="28"/>
      <c r="C70" s="28"/>
      <c r="D70" s="28"/>
      <c r="E70" s="28"/>
      <c r="F70" s="28"/>
      <c r="G70" s="28"/>
      <c r="H70" s="28"/>
      <c r="I70" s="28"/>
      <c r="J70" s="28"/>
      <c r="K70" s="28"/>
      <c r="L70" s="55"/>
      <c r="M70" s="28"/>
      <c r="N70" s="28"/>
      <c r="O70" s="28"/>
    </row>
    <row r="71" spans="1:15" ht="45.75" customHeight="1" x14ac:dyDescent="0.25">
      <c r="A71" s="1177" t="s">
        <v>288</v>
      </c>
      <c r="B71" s="1177"/>
      <c r="C71" s="1177"/>
      <c r="D71" s="1177"/>
      <c r="E71" s="1177"/>
      <c r="F71" s="1177"/>
      <c r="G71" s="1177"/>
      <c r="H71" s="1177"/>
      <c r="I71" s="1177"/>
      <c r="J71" s="1177"/>
      <c r="K71" s="1177"/>
      <c r="L71" s="1177"/>
      <c r="M71" s="1177"/>
      <c r="N71" s="1177"/>
      <c r="O71" s="1177"/>
    </row>
    <row r="72" spans="1:15" ht="15.75" x14ac:dyDescent="0.25">
      <c r="A72" s="1177" t="s">
        <v>961</v>
      </c>
      <c r="B72" s="1177"/>
      <c r="C72" s="1177"/>
      <c r="D72" s="1177"/>
      <c r="E72" s="1177"/>
      <c r="F72" s="1177"/>
      <c r="G72" s="1177"/>
      <c r="H72" s="1177"/>
      <c r="I72" s="1177"/>
      <c r="J72" s="1177"/>
      <c r="K72" s="1177"/>
      <c r="L72" s="28"/>
      <c r="M72" s="28"/>
      <c r="N72" s="28"/>
      <c r="O72" s="28"/>
    </row>
    <row r="73" spans="1:15" ht="15.75" x14ac:dyDescent="0.25">
      <c r="A73" s="1177" t="s">
        <v>353</v>
      </c>
      <c r="B73" s="1177"/>
      <c r="C73" s="1177"/>
      <c r="D73" s="1177"/>
      <c r="E73" s="1177"/>
      <c r="F73" s="1177"/>
      <c r="G73" s="1177"/>
      <c r="H73" s="1177"/>
      <c r="I73" s="1177"/>
      <c r="J73" s="1177"/>
      <c r="K73" s="1177"/>
      <c r="L73" s="259"/>
      <c r="M73" s="259"/>
      <c r="N73" s="259"/>
      <c r="O73" s="259"/>
    </row>
    <row r="74" spans="1:15" ht="36" customHeight="1" x14ac:dyDescent="0.25">
      <c r="A74" s="1190" t="s">
        <v>799</v>
      </c>
      <c r="B74" s="1190"/>
      <c r="C74" s="1190"/>
      <c r="D74" s="1190"/>
      <c r="E74" s="1190"/>
      <c r="F74" s="1190"/>
      <c r="G74" s="1190"/>
      <c r="H74" s="1190"/>
      <c r="I74" s="1190"/>
      <c r="J74" s="1190"/>
      <c r="K74" s="1190"/>
      <c r="L74" s="1190"/>
      <c r="M74" s="1190"/>
      <c r="N74" s="1190"/>
      <c r="O74" s="1190"/>
    </row>
    <row r="75" spans="1:15" ht="21.75" customHeight="1" x14ac:dyDescent="0.25">
      <c r="A75" s="1190" t="s">
        <v>962</v>
      </c>
      <c r="B75" s="1190"/>
      <c r="C75" s="1190"/>
      <c r="D75" s="1190"/>
      <c r="E75" s="1190"/>
      <c r="F75" s="1190"/>
      <c r="G75" s="1190"/>
      <c r="H75" s="1190"/>
      <c r="I75" s="1190"/>
      <c r="J75" s="1190"/>
      <c r="K75" s="1190"/>
      <c r="L75" s="1190"/>
      <c r="M75" s="1190"/>
      <c r="N75" s="1190"/>
      <c r="O75" s="1190"/>
    </row>
    <row r="76" spans="1:15" ht="15.75" x14ac:dyDescent="0.25">
      <c r="A76" s="1191" t="s">
        <v>348</v>
      </c>
      <c r="B76" s="1191"/>
      <c r="C76" s="1191"/>
      <c r="D76" s="1191"/>
      <c r="E76" s="1191"/>
      <c r="F76" s="1191"/>
      <c r="G76" s="1191"/>
      <c r="H76" s="1191"/>
      <c r="I76" s="1191"/>
      <c r="J76" s="1191"/>
      <c r="K76" s="1191"/>
      <c r="L76" s="707"/>
      <c r="M76" s="707"/>
      <c r="N76" s="707"/>
      <c r="O76" s="28"/>
    </row>
    <row r="77" spans="1:15" ht="15.75" x14ac:dyDescent="0.25">
      <c r="A77" s="1177" t="s">
        <v>953</v>
      </c>
      <c r="B77" s="1177"/>
      <c r="C77" s="1177"/>
      <c r="D77" s="1177"/>
      <c r="E77" s="1177"/>
      <c r="F77" s="1177"/>
      <c r="G77" s="1177"/>
      <c r="H77" s="1177"/>
      <c r="I77" s="1177"/>
      <c r="J77" s="1177"/>
      <c r="K77" s="1177"/>
      <c r="L77" s="1177"/>
      <c r="M77" s="1177"/>
      <c r="N77" s="1177"/>
      <c r="O77" s="1177"/>
    </row>
  </sheetData>
  <mergeCells count="8">
    <mergeCell ref="A77:O77"/>
    <mergeCell ref="A76:K76"/>
    <mergeCell ref="B3:O3"/>
    <mergeCell ref="A72:K72"/>
    <mergeCell ref="A73:K73"/>
    <mergeCell ref="A71:O71"/>
    <mergeCell ref="A74:O74"/>
    <mergeCell ref="A75:O75"/>
  </mergeCells>
  <pageMargins left="0.25" right="0.25" top="0.75" bottom="0.75" header="0.3" footer="0.3"/>
  <pageSetup paperSize="9" scale="4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6" tint="0.39997558519241921"/>
    <pageSetUpPr fitToPage="1"/>
  </sheetPr>
  <dimension ref="A1:O72"/>
  <sheetViews>
    <sheetView workbookViewId="0">
      <selection activeCell="A72" sqref="A72"/>
    </sheetView>
  </sheetViews>
  <sheetFormatPr defaultRowHeight="15" x14ac:dyDescent="0.25"/>
  <cols>
    <col min="1" max="1" width="26.42578125" customWidth="1"/>
    <col min="2" max="2" width="14.28515625" customWidth="1"/>
    <col min="3" max="3" width="14.42578125" customWidth="1"/>
    <col min="4" max="4" width="15.140625" customWidth="1"/>
    <col min="5" max="5" width="10.5703125" customWidth="1"/>
    <col min="6" max="6" width="13.42578125" customWidth="1"/>
    <col min="7" max="7" width="11.85546875" customWidth="1"/>
    <col min="8" max="8" width="11.42578125" customWidth="1"/>
    <col min="9" max="9" width="13.7109375" customWidth="1"/>
    <col min="10" max="10" width="13.5703125" customWidth="1"/>
    <col min="11" max="11" width="11.7109375" customWidth="1"/>
    <col min="12" max="12" width="12.5703125" customWidth="1"/>
    <col min="13" max="13" width="12.140625" customWidth="1"/>
    <col min="14" max="14" width="11.7109375" customWidth="1"/>
  </cols>
  <sheetData>
    <row r="1" spans="1:15" ht="33.75" customHeight="1" x14ac:dyDescent="0.25">
      <c r="A1" s="1175" t="s">
        <v>1009</v>
      </c>
      <c r="B1" s="1175"/>
      <c r="C1" s="1175"/>
      <c r="D1" s="1175"/>
      <c r="E1" s="1175"/>
      <c r="F1" s="1175"/>
      <c r="G1" s="1175"/>
      <c r="H1" s="1175"/>
      <c r="I1" s="1175"/>
      <c r="J1" s="1175"/>
      <c r="K1" s="1175"/>
      <c r="L1" s="1175"/>
      <c r="M1" s="1175"/>
      <c r="N1" s="1175"/>
      <c r="O1" s="1175"/>
    </row>
    <row r="2" spans="1:15" ht="15.75" x14ac:dyDescent="0.25">
      <c r="A2" s="54"/>
      <c r="B2" s="54"/>
      <c r="C2" s="54"/>
      <c r="D2" s="28"/>
      <c r="E2" s="28"/>
      <c r="F2" s="28"/>
      <c r="G2" s="28"/>
      <c r="H2" s="28"/>
      <c r="I2" s="28"/>
      <c r="J2" s="28"/>
      <c r="K2" s="28"/>
      <c r="L2" s="28"/>
      <c r="M2" s="28"/>
      <c r="N2" s="28"/>
      <c r="O2" s="28"/>
    </row>
    <row r="3" spans="1:15" ht="15.75" x14ac:dyDescent="0.25">
      <c r="A3" s="94"/>
      <c r="B3" s="1194" t="s">
        <v>1010</v>
      </c>
      <c r="C3" s="1192"/>
      <c r="D3" s="1192"/>
      <c r="E3" s="1192"/>
      <c r="F3" s="1192"/>
      <c r="G3" s="1192"/>
      <c r="H3" s="1192"/>
      <c r="I3" s="1192"/>
      <c r="J3" s="1192"/>
      <c r="K3" s="1192"/>
      <c r="L3" s="1192"/>
      <c r="M3" s="1192"/>
      <c r="N3" s="1192"/>
      <c r="O3" s="1193"/>
    </row>
    <row r="4" spans="1:15" ht="110.25" x14ac:dyDescent="0.25">
      <c r="A4" s="605"/>
      <c r="B4" s="607" t="s">
        <v>88</v>
      </c>
      <c r="C4" s="764" t="s">
        <v>352</v>
      </c>
      <c r="D4" s="96" t="s">
        <v>8</v>
      </c>
      <c r="E4" s="96" t="s">
        <v>843</v>
      </c>
      <c r="F4" s="96" t="s">
        <v>9</v>
      </c>
      <c r="G4" s="96" t="s">
        <v>844</v>
      </c>
      <c r="H4" s="1016" t="s">
        <v>10</v>
      </c>
      <c r="I4" s="96" t="s">
        <v>343</v>
      </c>
      <c r="J4" s="96" t="s">
        <v>344</v>
      </c>
      <c r="K4" s="1016" t="s">
        <v>13</v>
      </c>
      <c r="L4" s="96" t="s">
        <v>355</v>
      </c>
      <c r="M4" s="96" t="s">
        <v>356</v>
      </c>
      <c r="N4" s="96" t="s">
        <v>14</v>
      </c>
      <c r="O4" s="606" t="s">
        <v>15</v>
      </c>
    </row>
    <row r="5" spans="1:15" ht="15.75" x14ac:dyDescent="0.25">
      <c r="A5" s="695" t="s">
        <v>309</v>
      </c>
      <c r="B5" s="696"/>
      <c r="C5" s="726"/>
      <c r="D5" s="12"/>
      <c r="E5" s="608"/>
      <c r="F5" s="608"/>
      <c r="G5" s="608"/>
      <c r="H5" s="1017"/>
      <c r="I5" s="608"/>
      <c r="J5" s="608"/>
      <c r="K5" s="1017"/>
      <c r="L5" s="608"/>
      <c r="M5" s="608"/>
      <c r="N5" s="608"/>
      <c r="O5" s="13"/>
    </row>
    <row r="6" spans="1:15" ht="15.75" x14ac:dyDescent="0.25">
      <c r="A6" s="14" t="s">
        <v>311</v>
      </c>
      <c r="B6" s="1116">
        <v>28.3</v>
      </c>
      <c r="C6" s="1117">
        <v>25.8</v>
      </c>
      <c r="D6" s="1116">
        <v>2.4</v>
      </c>
      <c r="E6" s="1118">
        <v>0.3</v>
      </c>
      <c r="F6" s="1118" t="s">
        <v>286</v>
      </c>
      <c r="G6" s="1118">
        <v>0.3</v>
      </c>
      <c r="H6" s="1119">
        <v>17.8</v>
      </c>
      <c r="I6" s="1118">
        <v>0.9</v>
      </c>
      <c r="J6" s="1118">
        <v>16.8</v>
      </c>
      <c r="K6" s="1119">
        <v>6.6</v>
      </c>
      <c r="L6" s="1118">
        <v>4.7</v>
      </c>
      <c r="M6" s="1118">
        <v>1.9</v>
      </c>
      <c r="N6" s="1118">
        <v>0.6</v>
      </c>
      <c r="O6" s="1120">
        <v>0.3</v>
      </c>
    </row>
    <row r="7" spans="1:15" ht="15.75" x14ac:dyDescent="0.25">
      <c r="A7" s="14" t="s">
        <v>312</v>
      </c>
      <c r="B7" s="1116">
        <v>26.2</v>
      </c>
      <c r="C7" s="1117">
        <v>22</v>
      </c>
      <c r="D7" s="1116">
        <v>4.2</v>
      </c>
      <c r="E7" s="1118">
        <v>0.1</v>
      </c>
      <c r="F7" s="1118" t="s">
        <v>286</v>
      </c>
      <c r="G7" s="1118">
        <v>0</v>
      </c>
      <c r="H7" s="1119">
        <v>14.9</v>
      </c>
      <c r="I7" s="1118">
        <v>2.9</v>
      </c>
      <c r="J7" s="1118">
        <v>11.9</v>
      </c>
      <c r="K7" s="1119">
        <v>4.7</v>
      </c>
      <c r="L7" s="1118">
        <v>4.3</v>
      </c>
      <c r="M7" s="1118">
        <v>0.3</v>
      </c>
      <c r="N7" s="1118">
        <v>2.4</v>
      </c>
      <c r="O7" s="1120">
        <v>0</v>
      </c>
    </row>
    <row r="8" spans="1:15" ht="15.75" x14ac:dyDescent="0.25">
      <c r="A8" s="14" t="s">
        <v>313</v>
      </c>
      <c r="B8" s="1116">
        <v>26.4</v>
      </c>
      <c r="C8" s="1117">
        <v>21.4</v>
      </c>
      <c r="D8" s="1116">
        <v>5</v>
      </c>
      <c r="E8" s="1118">
        <v>0</v>
      </c>
      <c r="F8" s="1118" t="s">
        <v>286</v>
      </c>
      <c r="G8" s="1118">
        <v>0.3</v>
      </c>
      <c r="H8" s="1119">
        <v>12.5</v>
      </c>
      <c r="I8" s="1118">
        <v>3.3</v>
      </c>
      <c r="J8" s="1118">
        <v>9.1</v>
      </c>
      <c r="K8" s="1119">
        <v>5.5</v>
      </c>
      <c r="L8" s="1118">
        <v>4.9000000000000004</v>
      </c>
      <c r="M8" s="1118">
        <v>0.6</v>
      </c>
      <c r="N8" s="1118">
        <v>3.1</v>
      </c>
      <c r="O8" s="1120">
        <v>0</v>
      </c>
    </row>
    <row r="9" spans="1:15" ht="15.75" x14ac:dyDescent="0.25">
      <c r="A9" s="14" t="s">
        <v>314</v>
      </c>
      <c r="B9" s="1116">
        <v>24.1</v>
      </c>
      <c r="C9" s="1117">
        <v>19.899999999999999</v>
      </c>
      <c r="D9" s="1116">
        <v>4.2</v>
      </c>
      <c r="E9" s="1118">
        <v>0.8</v>
      </c>
      <c r="F9" s="1118" t="s">
        <v>286</v>
      </c>
      <c r="G9" s="1118">
        <v>0</v>
      </c>
      <c r="H9" s="1119">
        <v>13.8</v>
      </c>
      <c r="I9" s="1118">
        <v>3.2</v>
      </c>
      <c r="J9" s="1118">
        <v>10.5</v>
      </c>
      <c r="K9" s="1119">
        <v>3.9</v>
      </c>
      <c r="L9" s="1118">
        <v>2.9</v>
      </c>
      <c r="M9" s="1118">
        <v>0.9</v>
      </c>
      <c r="N9" s="1118">
        <v>1.4</v>
      </c>
      <c r="O9" s="1120">
        <v>0</v>
      </c>
    </row>
    <row r="10" spans="1:15" ht="15.75" x14ac:dyDescent="0.25">
      <c r="A10" s="14" t="s">
        <v>315</v>
      </c>
      <c r="B10" s="1116">
        <v>25.6</v>
      </c>
      <c r="C10" s="1117">
        <v>20.7</v>
      </c>
      <c r="D10" s="1116">
        <v>5</v>
      </c>
      <c r="E10" s="1118">
        <v>0.3</v>
      </c>
      <c r="F10" s="1118" t="s">
        <v>286</v>
      </c>
      <c r="G10" s="1118">
        <v>0</v>
      </c>
      <c r="H10" s="1119">
        <v>17.5</v>
      </c>
      <c r="I10" s="1118">
        <v>2.4</v>
      </c>
      <c r="J10" s="1118">
        <v>15.1</v>
      </c>
      <c r="K10" s="1119">
        <v>2.1</v>
      </c>
      <c r="L10" s="1118">
        <v>1.2</v>
      </c>
      <c r="M10" s="1118">
        <v>0.9</v>
      </c>
      <c r="N10" s="1118">
        <v>0</v>
      </c>
      <c r="O10" s="1120">
        <v>0.8</v>
      </c>
    </row>
    <row r="11" spans="1:15" ht="15.75" x14ac:dyDescent="0.25">
      <c r="A11" s="14" t="s">
        <v>316</v>
      </c>
      <c r="B11" s="1116">
        <v>24.1</v>
      </c>
      <c r="C11" s="1117">
        <v>19.600000000000001</v>
      </c>
      <c r="D11" s="1116">
        <v>4.4000000000000004</v>
      </c>
      <c r="E11" s="1118">
        <v>0.8</v>
      </c>
      <c r="F11" s="1118" t="s">
        <v>286</v>
      </c>
      <c r="G11" s="1118">
        <v>0.6</v>
      </c>
      <c r="H11" s="1119">
        <v>15</v>
      </c>
      <c r="I11" s="1118">
        <v>6.8</v>
      </c>
      <c r="J11" s="1118">
        <v>8.1</v>
      </c>
      <c r="K11" s="1119">
        <v>0.8</v>
      </c>
      <c r="L11" s="1118">
        <v>0.3</v>
      </c>
      <c r="M11" s="1118">
        <v>0.5</v>
      </c>
      <c r="N11" s="1118">
        <v>1.1000000000000001</v>
      </c>
      <c r="O11" s="1120">
        <v>1.4</v>
      </c>
    </row>
    <row r="12" spans="1:15" ht="15.75" x14ac:dyDescent="0.25">
      <c r="A12" s="14" t="s">
        <v>317</v>
      </c>
      <c r="B12" s="1116">
        <v>29.3</v>
      </c>
      <c r="C12" s="1117">
        <v>26</v>
      </c>
      <c r="D12" s="1116">
        <v>3.3</v>
      </c>
      <c r="E12" s="1118">
        <v>0</v>
      </c>
      <c r="F12" s="1118" t="s">
        <v>286</v>
      </c>
      <c r="G12" s="1118">
        <v>0.4</v>
      </c>
      <c r="H12" s="1119">
        <v>18.8</v>
      </c>
      <c r="I12" s="1118">
        <v>4</v>
      </c>
      <c r="J12" s="1118">
        <v>14.8</v>
      </c>
      <c r="K12" s="1119">
        <v>6.3</v>
      </c>
      <c r="L12" s="1118">
        <v>5</v>
      </c>
      <c r="M12" s="1118">
        <v>1.3</v>
      </c>
      <c r="N12" s="1118">
        <v>0.2</v>
      </c>
      <c r="O12" s="1120">
        <v>0.3</v>
      </c>
    </row>
    <row r="13" spans="1:15" ht="15.75" x14ac:dyDescent="0.25">
      <c r="A13" s="14" t="s">
        <v>318</v>
      </c>
      <c r="B13" s="1116">
        <v>30.2</v>
      </c>
      <c r="C13" s="1117">
        <v>24.1</v>
      </c>
      <c r="D13" s="1116">
        <v>6</v>
      </c>
      <c r="E13" s="1118">
        <v>2.2999999999999998</v>
      </c>
      <c r="F13" s="1118" t="s">
        <v>286</v>
      </c>
      <c r="G13" s="1118">
        <v>4.8</v>
      </c>
      <c r="H13" s="1119">
        <v>11.1</v>
      </c>
      <c r="I13" s="1118">
        <v>0.5</v>
      </c>
      <c r="J13" s="1118">
        <v>10.6</v>
      </c>
      <c r="K13" s="1119">
        <v>4.9000000000000004</v>
      </c>
      <c r="L13" s="1118">
        <v>3.7</v>
      </c>
      <c r="M13" s="1118">
        <v>1.2</v>
      </c>
      <c r="N13" s="1118">
        <v>0.1</v>
      </c>
      <c r="O13" s="1120">
        <v>0.9</v>
      </c>
    </row>
    <row r="14" spans="1:15" ht="15.75" x14ac:dyDescent="0.25">
      <c r="A14" s="14" t="s">
        <v>319</v>
      </c>
      <c r="B14" s="1116">
        <v>34.200000000000003</v>
      </c>
      <c r="C14" s="1117">
        <v>29.6</v>
      </c>
      <c r="D14" s="1116">
        <v>4.5</v>
      </c>
      <c r="E14" s="1118">
        <v>0.4</v>
      </c>
      <c r="F14" s="1118" t="s">
        <v>286</v>
      </c>
      <c r="G14" s="1118">
        <v>0.8</v>
      </c>
      <c r="H14" s="1119">
        <v>17.600000000000001</v>
      </c>
      <c r="I14" s="1118">
        <v>6.6</v>
      </c>
      <c r="J14" s="1118">
        <v>11</v>
      </c>
      <c r="K14" s="1119">
        <v>10.199999999999999</v>
      </c>
      <c r="L14" s="1118">
        <v>10</v>
      </c>
      <c r="M14" s="1118">
        <v>0.3</v>
      </c>
      <c r="N14" s="1118">
        <v>0.5</v>
      </c>
      <c r="O14" s="1120">
        <v>0.1</v>
      </c>
    </row>
    <row r="15" spans="1:15" ht="15.75" x14ac:dyDescent="0.25">
      <c r="A15" s="14" t="s">
        <v>320</v>
      </c>
      <c r="B15" s="1116">
        <v>30.3</v>
      </c>
      <c r="C15" s="1117">
        <v>25.8</v>
      </c>
      <c r="D15" s="1116">
        <v>4.5</v>
      </c>
      <c r="E15" s="1118">
        <v>0.4</v>
      </c>
      <c r="F15" s="1118" t="s">
        <v>286</v>
      </c>
      <c r="G15" s="1118">
        <v>0.4</v>
      </c>
      <c r="H15" s="1119">
        <v>15.5</v>
      </c>
      <c r="I15" s="1118">
        <v>2.6</v>
      </c>
      <c r="J15" s="1118">
        <v>13</v>
      </c>
      <c r="K15" s="1119">
        <v>8.1</v>
      </c>
      <c r="L15" s="1118">
        <v>7.7</v>
      </c>
      <c r="M15" s="1118">
        <v>0.4</v>
      </c>
      <c r="N15" s="1118">
        <v>1.4</v>
      </c>
      <c r="O15" s="1120">
        <v>0</v>
      </c>
    </row>
    <row r="16" spans="1:15" ht="15.75" x14ac:dyDescent="0.25">
      <c r="A16" s="14" t="s">
        <v>321</v>
      </c>
      <c r="B16" s="1116">
        <v>29.9</v>
      </c>
      <c r="C16" s="1117">
        <v>25.3</v>
      </c>
      <c r="D16" s="1116">
        <v>4.5999999999999996</v>
      </c>
      <c r="E16" s="1118">
        <v>4.0999999999999996</v>
      </c>
      <c r="F16" s="1118" t="s">
        <v>286</v>
      </c>
      <c r="G16" s="1118">
        <v>0.7</v>
      </c>
      <c r="H16" s="1119">
        <v>11.3</v>
      </c>
      <c r="I16" s="1118">
        <v>0</v>
      </c>
      <c r="J16" s="1118">
        <v>11.3</v>
      </c>
      <c r="K16" s="1119">
        <v>9.1999999999999993</v>
      </c>
      <c r="L16" s="1118">
        <v>8.8000000000000007</v>
      </c>
      <c r="M16" s="1118">
        <v>0.4</v>
      </c>
      <c r="N16" s="1118">
        <v>0</v>
      </c>
      <c r="O16" s="1120">
        <v>0</v>
      </c>
    </row>
    <row r="17" spans="1:15" ht="15.75" x14ac:dyDescent="0.25">
      <c r="A17" s="14" t="s">
        <v>322</v>
      </c>
      <c r="B17" s="1116">
        <v>38</v>
      </c>
      <c r="C17" s="1117">
        <v>35</v>
      </c>
      <c r="D17" s="1116">
        <v>3</v>
      </c>
      <c r="E17" s="1118">
        <v>2.4</v>
      </c>
      <c r="F17" s="1118" t="s">
        <v>286</v>
      </c>
      <c r="G17" s="1118">
        <v>1.9</v>
      </c>
      <c r="H17" s="1119">
        <v>19.2</v>
      </c>
      <c r="I17" s="1118">
        <v>4.0999999999999996</v>
      </c>
      <c r="J17" s="1118">
        <v>15.1</v>
      </c>
      <c r="K17" s="1119">
        <v>9.6999999999999993</v>
      </c>
      <c r="L17" s="1118">
        <v>7.4</v>
      </c>
      <c r="M17" s="1118">
        <v>2.2999999999999998</v>
      </c>
      <c r="N17" s="1118">
        <v>1.2</v>
      </c>
      <c r="O17" s="1120">
        <v>0.6</v>
      </c>
    </row>
    <row r="18" spans="1:15" ht="15.75" x14ac:dyDescent="0.25">
      <c r="A18" s="14" t="s">
        <v>323</v>
      </c>
      <c r="B18" s="1116">
        <v>24.6</v>
      </c>
      <c r="C18" s="1117">
        <v>19.600000000000001</v>
      </c>
      <c r="D18" s="1116">
        <v>5.0999999999999996</v>
      </c>
      <c r="E18" s="1118">
        <v>0.1</v>
      </c>
      <c r="F18" s="1118" t="s">
        <v>286</v>
      </c>
      <c r="G18" s="1118">
        <v>0</v>
      </c>
      <c r="H18" s="1119">
        <v>15</v>
      </c>
      <c r="I18" s="1118">
        <v>1.4</v>
      </c>
      <c r="J18" s="1118">
        <v>13.6</v>
      </c>
      <c r="K18" s="1119">
        <v>3.9</v>
      </c>
      <c r="L18" s="1118">
        <v>2.2999999999999998</v>
      </c>
      <c r="M18" s="1118">
        <v>1.5</v>
      </c>
      <c r="N18" s="1118">
        <v>0.6</v>
      </c>
      <c r="O18" s="1120">
        <v>0</v>
      </c>
    </row>
    <row r="19" spans="1:15" ht="15.75" x14ac:dyDescent="0.25">
      <c r="A19" s="14" t="s">
        <v>324</v>
      </c>
      <c r="B19" s="1116">
        <v>26.5</v>
      </c>
      <c r="C19" s="1117">
        <v>21.7</v>
      </c>
      <c r="D19" s="1116">
        <v>4.8</v>
      </c>
      <c r="E19" s="1118">
        <v>0.8</v>
      </c>
      <c r="F19" s="1118" t="s">
        <v>286</v>
      </c>
      <c r="G19" s="1118">
        <v>0</v>
      </c>
      <c r="H19" s="1119">
        <v>14.2</v>
      </c>
      <c r="I19" s="1118">
        <v>3</v>
      </c>
      <c r="J19" s="1118">
        <v>11.2</v>
      </c>
      <c r="K19" s="1119">
        <v>5.9</v>
      </c>
      <c r="L19" s="1118">
        <v>4.9000000000000004</v>
      </c>
      <c r="M19" s="1118">
        <v>1</v>
      </c>
      <c r="N19" s="1118">
        <v>0.7</v>
      </c>
      <c r="O19" s="1120">
        <v>0</v>
      </c>
    </row>
    <row r="20" spans="1:15" ht="15.75" x14ac:dyDescent="0.25">
      <c r="A20" s="14" t="s">
        <v>325</v>
      </c>
      <c r="B20" s="1116">
        <v>25.7</v>
      </c>
      <c r="C20" s="1117">
        <v>24.9</v>
      </c>
      <c r="D20" s="1116">
        <v>0.8</v>
      </c>
      <c r="E20" s="1118">
        <v>2.8</v>
      </c>
      <c r="F20" s="1118" t="s">
        <v>286</v>
      </c>
      <c r="G20" s="1118">
        <v>0.1</v>
      </c>
      <c r="H20" s="1119">
        <v>16</v>
      </c>
      <c r="I20" s="1118">
        <v>2.1</v>
      </c>
      <c r="J20" s="1118">
        <v>13.9</v>
      </c>
      <c r="K20" s="1119">
        <v>5.7</v>
      </c>
      <c r="L20" s="1118">
        <v>2.8</v>
      </c>
      <c r="M20" s="1118">
        <v>2.9</v>
      </c>
      <c r="N20" s="1118">
        <v>0.1</v>
      </c>
      <c r="O20" s="1120">
        <v>0.2</v>
      </c>
    </row>
    <row r="21" spans="1:15" ht="15.75" x14ac:dyDescent="0.25">
      <c r="A21" s="14" t="s">
        <v>326</v>
      </c>
      <c r="B21" s="1116">
        <v>26.9</v>
      </c>
      <c r="C21" s="1117">
        <v>22.8</v>
      </c>
      <c r="D21" s="1116">
        <v>4.0999999999999996</v>
      </c>
      <c r="E21" s="1118">
        <v>0.2</v>
      </c>
      <c r="F21" s="1118" t="s">
        <v>286</v>
      </c>
      <c r="G21" s="1118">
        <v>0.3</v>
      </c>
      <c r="H21" s="1119">
        <v>16</v>
      </c>
      <c r="I21" s="1118">
        <v>7.3</v>
      </c>
      <c r="J21" s="1118">
        <v>8.8000000000000007</v>
      </c>
      <c r="K21" s="1119">
        <v>3.3</v>
      </c>
      <c r="L21" s="1118">
        <v>2</v>
      </c>
      <c r="M21" s="1118">
        <v>1.3</v>
      </c>
      <c r="N21" s="1118">
        <v>1.1000000000000001</v>
      </c>
      <c r="O21" s="1120">
        <v>1.9</v>
      </c>
    </row>
    <row r="22" spans="1:15" ht="15.75" x14ac:dyDescent="0.25">
      <c r="A22" s="14" t="s">
        <v>327</v>
      </c>
      <c r="B22" s="1116">
        <v>21.2</v>
      </c>
      <c r="C22" s="1117">
        <v>18.2</v>
      </c>
      <c r="D22" s="1116">
        <v>3</v>
      </c>
      <c r="E22" s="1118">
        <v>6.5</v>
      </c>
      <c r="F22" s="1118" t="s">
        <v>286</v>
      </c>
      <c r="G22" s="1118">
        <v>0</v>
      </c>
      <c r="H22" s="1119">
        <v>9.5</v>
      </c>
      <c r="I22" s="1118">
        <v>1.3</v>
      </c>
      <c r="J22" s="1118">
        <v>8.1999999999999993</v>
      </c>
      <c r="K22" s="1119">
        <v>2.1</v>
      </c>
      <c r="L22" s="1118">
        <v>2.1</v>
      </c>
      <c r="M22" s="1118">
        <v>0</v>
      </c>
      <c r="N22" s="1118">
        <v>0.1</v>
      </c>
      <c r="O22" s="1120">
        <v>0</v>
      </c>
    </row>
    <row r="23" spans="1:15" ht="15.75" x14ac:dyDescent="0.25">
      <c r="A23" s="14" t="s">
        <v>328</v>
      </c>
      <c r="B23" s="1116">
        <v>34.200000000000003</v>
      </c>
      <c r="C23" s="1117">
        <v>31.1</v>
      </c>
      <c r="D23" s="1116">
        <v>3.1</v>
      </c>
      <c r="E23" s="1118">
        <v>1.6</v>
      </c>
      <c r="F23" s="1118" t="s">
        <v>286</v>
      </c>
      <c r="G23" s="1118">
        <v>0.6</v>
      </c>
      <c r="H23" s="1119">
        <v>17.8</v>
      </c>
      <c r="I23" s="1118">
        <v>2.7</v>
      </c>
      <c r="J23" s="1118">
        <v>15.1</v>
      </c>
      <c r="K23" s="1119">
        <v>9.6</v>
      </c>
      <c r="L23" s="1118">
        <v>8.9</v>
      </c>
      <c r="M23" s="1118">
        <v>0.7</v>
      </c>
      <c r="N23" s="1118">
        <v>0.8</v>
      </c>
      <c r="O23" s="1120">
        <v>0.6</v>
      </c>
    </row>
    <row r="24" spans="1:15" ht="15.75" x14ac:dyDescent="0.25">
      <c r="A24" s="14" t="s">
        <v>329</v>
      </c>
      <c r="B24" s="1116">
        <v>24</v>
      </c>
      <c r="C24" s="1117">
        <v>20</v>
      </c>
      <c r="D24" s="1116">
        <v>4.0999999999999996</v>
      </c>
      <c r="E24" s="1118">
        <v>0</v>
      </c>
      <c r="F24" s="1118" t="s">
        <v>286</v>
      </c>
      <c r="G24" s="1118">
        <v>0.2</v>
      </c>
      <c r="H24" s="1119">
        <v>14.2</v>
      </c>
      <c r="I24" s="1118">
        <v>6.2</v>
      </c>
      <c r="J24" s="1118">
        <v>7.9</v>
      </c>
      <c r="K24" s="1119">
        <v>0.2</v>
      </c>
      <c r="L24" s="1118">
        <v>0.2</v>
      </c>
      <c r="M24" s="1118">
        <v>0</v>
      </c>
      <c r="N24" s="1118">
        <v>2.5</v>
      </c>
      <c r="O24" s="1120">
        <v>3</v>
      </c>
    </row>
    <row r="25" spans="1:15" ht="15.75" x14ac:dyDescent="0.25">
      <c r="A25" s="14" t="s">
        <v>998</v>
      </c>
      <c r="B25" s="1116">
        <v>15.8</v>
      </c>
      <c r="C25" s="1117">
        <v>13.5</v>
      </c>
      <c r="D25" s="1116">
        <v>2.2999999999999998</v>
      </c>
      <c r="E25" s="1118">
        <v>0.7</v>
      </c>
      <c r="F25" s="1118" t="s">
        <v>286</v>
      </c>
      <c r="G25" s="1118">
        <v>0</v>
      </c>
      <c r="H25" s="1119">
        <v>12.2</v>
      </c>
      <c r="I25" s="1118">
        <v>5.2</v>
      </c>
      <c r="J25" s="1118">
        <v>7</v>
      </c>
      <c r="K25" s="1119">
        <v>0</v>
      </c>
      <c r="L25" s="1118">
        <v>0</v>
      </c>
      <c r="M25" s="1118">
        <v>0</v>
      </c>
      <c r="N25" s="1118">
        <v>0.7</v>
      </c>
      <c r="O25" s="1120">
        <v>0</v>
      </c>
    </row>
    <row r="26" spans="1:15" ht="15.75" x14ac:dyDescent="0.25">
      <c r="A26" s="14" t="s">
        <v>330</v>
      </c>
      <c r="B26" s="1116">
        <v>23.3</v>
      </c>
      <c r="C26" s="1117">
        <v>18.5</v>
      </c>
      <c r="D26" s="1116">
        <v>4.8</v>
      </c>
      <c r="E26" s="1118">
        <v>1.7</v>
      </c>
      <c r="F26" s="1118" t="s">
        <v>286</v>
      </c>
      <c r="G26" s="1118">
        <v>0</v>
      </c>
      <c r="H26" s="1119">
        <v>13.1</v>
      </c>
      <c r="I26" s="1118">
        <v>4</v>
      </c>
      <c r="J26" s="1118">
        <v>9.1</v>
      </c>
      <c r="K26" s="1119">
        <v>3.3</v>
      </c>
      <c r="L26" s="1118">
        <v>2.9</v>
      </c>
      <c r="M26" s="1118">
        <v>0.4</v>
      </c>
      <c r="N26" s="1118">
        <v>0.2</v>
      </c>
      <c r="O26" s="1120">
        <v>0.2</v>
      </c>
    </row>
    <row r="27" spans="1:15" ht="15.75" x14ac:dyDescent="0.25">
      <c r="A27" s="14" t="s">
        <v>331</v>
      </c>
      <c r="B27" s="1116">
        <v>21.2</v>
      </c>
      <c r="C27" s="1117">
        <v>18</v>
      </c>
      <c r="D27" s="1116">
        <v>3.2</v>
      </c>
      <c r="E27" s="1118">
        <v>1.7</v>
      </c>
      <c r="F27" s="1118" t="s">
        <v>286</v>
      </c>
      <c r="G27" s="1118">
        <v>0</v>
      </c>
      <c r="H27" s="1119">
        <v>13.9</v>
      </c>
      <c r="I27" s="1118">
        <v>2.2999999999999998</v>
      </c>
      <c r="J27" s="1118">
        <v>11.6</v>
      </c>
      <c r="K27" s="1119">
        <v>2.1</v>
      </c>
      <c r="L27" s="1118">
        <v>1.7</v>
      </c>
      <c r="M27" s="1118">
        <v>0.4</v>
      </c>
      <c r="N27" s="1118">
        <v>0.1</v>
      </c>
      <c r="O27" s="1120">
        <v>0.3</v>
      </c>
    </row>
    <row r="28" spans="1:15" ht="15.75" x14ac:dyDescent="0.25">
      <c r="A28" s="14" t="s">
        <v>332</v>
      </c>
      <c r="B28" s="1116">
        <v>22.5</v>
      </c>
      <c r="C28" s="1117">
        <v>16</v>
      </c>
      <c r="D28" s="1116">
        <v>6.6</v>
      </c>
      <c r="E28" s="1118">
        <v>0</v>
      </c>
      <c r="F28" s="1118" t="s">
        <v>286</v>
      </c>
      <c r="G28" s="1118">
        <v>0.6</v>
      </c>
      <c r="H28" s="1119">
        <v>14.3</v>
      </c>
      <c r="I28" s="1118">
        <v>3.7</v>
      </c>
      <c r="J28" s="1118">
        <v>10.8</v>
      </c>
      <c r="K28" s="1119">
        <v>1.1000000000000001</v>
      </c>
      <c r="L28" s="1118">
        <v>1.1000000000000001</v>
      </c>
      <c r="M28" s="1118">
        <v>0</v>
      </c>
      <c r="N28" s="1118">
        <v>0</v>
      </c>
      <c r="O28" s="1120">
        <v>0</v>
      </c>
    </row>
    <row r="29" spans="1:15" ht="15.75" x14ac:dyDescent="0.25">
      <c r="A29" s="14" t="s">
        <v>333</v>
      </c>
      <c r="B29" s="1116">
        <v>30.5</v>
      </c>
      <c r="C29" s="1117">
        <v>25.9</v>
      </c>
      <c r="D29" s="1116">
        <v>4.7</v>
      </c>
      <c r="E29" s="1118">
        <v>0.2</v>
      </c>
      <c r="F29" s="1118" t="s">
        <v>286</v>
      </c>
      <c r="G29" s="1118">
        <v>0.3</v>
      </c>
      <c r="H29" s="1119">
        <v>19.3</v>
      </c>
      <c r="I29" s="1118">
        <v>8.6999999999999993</v>
      </c>
      <c r="J29" s="1118">
        <v>10.5</v>
      </c>
      <c r="K29" s="1119">
        <v>4.9000000000000004</v>
      </c>
      <c r="L29" s="1118">
        <v>1.7</v>
      </c>
      <c r="M29" s="1118">
        <v>3.3</v>
      </c>
      <c r="N29" s="1118">
        <v>1</v>
      </c>
      <c r="O29" s="1120">
        <v>0.2</v>
      </c>
    </row>
    <row r="30" spans="1:15" ht="15.75" x14ac:dyDescent="0.25">
      <c r="A30" s="14" t="s">
        <v>334</v>
      </c>
      <c r="B30" s="1116">
        <v>29.3</v>
      </c>
      <c r="C30" s="1117">
        <v>27.5</v>
      </c>
      <c r="D30" s="1116">
        <v>1.8</v>
      </c>
      <c r="E30" s="1118">
        <v>2.4</v>
      </c>
      <c r="F30" s="1118" t="s">
        <v>286</v>
      </c>
      <c r="G30" s="1118">
        <v>0.5</v>
      </c>
      <c r="H30" s="1119">
        <v>17.8</v>
      </c>
      <c r="I30" s="1118">
        <v>4.5999999999999996</v>
      </c>
      <c r="J30" s="1118">
        <v>13.2</v>
      </c>
      <c r="K30" s="1119">
        <v>6</v>
      </c>
      <c r="L30" s="1118">
        <v>5.8</v>
      </c>
      <c r="M30" s="1118">
        <v>0.2</v>
      </c>
      <c r="N30" s="1118">
        <v>0</v>
      </c>
      <c r="O30" s="1120">
        <v>0.7</v>
      </c>
    </row>
    <row r="31" spans="1:15" ht="15.75" x14ac:dyDescent="0.25">
      <c r="A31" s="14" t="s">
        <v>335</v>
      </c>
      <c r="B31" s="1116">
        <v>31</v>
      </c>
      <c r="C31" s="1117">
        <v>26.2</v>
      </c>
      <c r="D31" s="1116">
        <v>4.8</v>
      </c>
      <c r="E31" s="1118">
        <v>0</v>
      </c>
      <c r="F31" s="1118" t="s">
        <v>286</v>
      </c>
      <c r="G31" s="1118">
        <v>0</v>
      </c>
      <c r="H31" s="1119">
        <v>17.8</v>
      </c>
      <c r="I31" s="1118">
        <v>8</v>
      </c>
      <c r="J31" s="1118">
        <v>9.9</v>
      </c>
      <c r="K31" s="1119">
        <v>6.7</v>
      </c>
      <c r="L31" s="1118">
        <v>5.6</v>
      </c>
      <c r="M31" s="1118">
        <v>1.1000000000000001</v>
      </c>
      <c r="N31" s="1118">
        <v>1.5</v>
      </c>
      <c r="O31" s="1120">
        <v>0.2</v>
      </c>
    </row>
    <row r="32" spans="1:15" ht="15.75" x14ac:dyDescent="0.25">
      <c r="A32" s="14" t="s">
        <v>336</v>
      </c>
      <c r="B32" s="1116">
        <v>24.8</v>
      </c>
      <c r="C32" s="1117">
        <v>22.1</v>
      </c>
      <c r="D32" s="1116">
        <v>2.8</v>
      </c>
      <c r="E32" s="1118">
        <v>0</v>
      </c>
      <c r="F32" s="1118" t="s">
        <v>286</v>
      </c>
      <c r="G32" s="1118">
        <v>0.7</v>
      </c>
      <c r="H32" s="1119">
        <v>16.899999999999999</v>
      </c>
      <c r="I32" s="1118">
        <v>4.2</v>
      </c>
      <c r="J32" s="1118">
        <v>12.8</v>
      </c>
      <c r="K32" s="1119">
        <v>2.6</v>
      </c>
      <c r="L32" s="1118">
        <v>0.9</v>
      </c>
      <c r="M32" s="1118">
        <v>1.6</v>
      </c>
      <c r="N32" s="1118">
        <v>1.9</v>
      </c>
      <c r="O32" s="1120">
        <v>0</v>
      </c>
    </row>
    <row r="33" spans="1:15" ht="15.75" x14ac:dyDescent="0.25">
      <c r="A33" s="14" t="s">
        <v>337</v>
      </c>
      <c r="B33" s="1116">
        <v>26.1</v>
      </c>
      <c r="C33" s="1117">
        <v>21.5</v>
      </c>
      <c r="D33" s="1116">
        <v>4.5</v>
      </c>
      <c r="E33" s="1118">
        <v>0.2</v>
      </c>
      <c r="F33" s="1118" t="s">
        <v>286</v>
      </c>
      <c r="G33" s="1118">
        <v>0</v>
      </c>
      <c r="H33" s="1119">
        <v>16</v>
      </c>
      <c r="I33" s="1118">
        <v>2.2000000000000002</v>
      </c>
      <c r="J33" s="1118">
        <v>13.8</v>
      </c>
      <c r="K33" s="1119">
        <v>5.0999999999999996</v>
      </c>
      <c r="L33" s="1118">
        <v>4.3</v>
      </c>
      <c r="M33" s="1118">
        <v>0.8</v>
      </c>
      <c r="N33" s="1118">
        <v>0.2</v>
      </c>
      <c r="O33" s="1120">
        <v>0</v>
      </c>
    </row>
    <row r="34" spans="1:15" ht="15.75" x14ac:dyDescent="0.25">
      <c r="A34" s="14" t="s">
        <v>338</v>
      </c>
      <c r="B34" s="1116">
        <v>25.2</v>
      </c>
      <c r="C34" s="1117">
        <v>21.8</v>
      </c>
      <c r="D34" s="1116">
        <v>3.4</v>
      </c>
      <c r="E34" s="1118">
        <v>1.1000000000000001</v>
      </c>
      <c r="F34" s="1118" t="s">
        <v>286</v>
      </c>
      <c r="G34" s="1118">
        <v>0.3</v>
      </c>
      <c r="H34" s="1119">
        <v>15.8</v>
      </c>
      <c r="I34" s="1118">
        <v>3.2</v>
      </c>
      <c r="J34" s="1118">
        <v>12.6</v>
      </c>
      <c r="K34" s="1119">
        <v>4</v>
      </c>
      <c r="L34" s="1118">
        <v>3.5</v>
      </c>
      <c r="M34" s="1118">
        <v>0.5</v>
      </c>
      <c r="N34" s="1118">
        <v>0</v>
      </c>
      <c r="O34" s="1120">
        <v>0.6</v>
      </c>
    </row>
    <row r="35" spans="1:15" ht="15.75" x14ac:dyDescent="0.25">
      <c r="A35" s="14" t="s">
        <v>339</v>
      </c>
      <c r="B35" s="1116">
        <v>29.7</v>
      </c>
      <c r="C35" s="1117">
        <v>24.6</v>
      </c>
      <c r="D35" s="1116">
        <v>5.0999999999999996</v>
      </c>
      <c r="E35" s="1118">
        <v>0.4</v>
      </c>
      <c r="F35" s="1118" t="s">
        <v>286</v>
      </c>
      <c r="G35" s="1118">
        <v>0</v>
      </c>
      <c r="H35" s="1119">
        <v>17.899999999999999</v>
      </c>
      <c r="I35" s="1118">
        <v>5.5</v>
      </c>
      <c r="J35" s="1118">
        <v>12.5</v>
      </c>
      <c r="K35" s="1119">
        <v>5.5</v>
      </c>
      <c r="L35" s="1118">
        <v>2.6</v>
      </c>
      <c r="M35" s="1118">
        <v>2.9</v>
      </c>
      <c r="N35" s="1118">
        <v>0.8</v>
      </c>
      <c r="O35" s="1120">
        <v>0</v>
      </c>
    </row>
    <row r="36" spans="1:15" ht="15.75" x14ac:dyDescent="0.25">
      <c r="A36" s="14" t="s">
        <v>340</v>
      </c>
      <c r="B36" s="1116">
        <v>23.2</v>
      </c>
      <c r="C36" s="1117">
        <v>21.7</v>
      </c>
      <c r="D36" s="1116">
        <v>1.5</v>
      </c>
      <c r="E36" s="1118">
        <v>1.4</v>
      </c>
      <c r="F36" s="1118" t="s">
        <v>286</v>
      </c>
      <c r="G36" s="1118">
        <v>0</v>
      </c>
      <c r="H36" s="1119">
        <v>15.9</v>
      </c>
      <c r="I36" s="1118">
        <v>2.7</v>
      </c>
      <c r="J36" s="1118">
        <v>13.3</v>
      </c>
      <c r="K36" s="1119">
        <v>4.0999999999999996</v>
      </c>
      <c r="L36" s="1118">
        <v>3.6</v>
      </c>
      <c r="M36" s="1118">
        <v>0.6</v>
      </c>
      <c r="N36" s="1118">
        <v>0</v>
      </c>
      <c r="O36" s="1120">
        <v>0.2</v>
      </c>
    </row>
    <row r="37" spans="1:15" ht="15.75" x14ac:dyDescent="0.25">
      <c r="A37" s="14" t="s">
        <v>341</v>
      </c>
      <c r="B37" s="1116">
        <v>25.7</v>
      </c>
      <c r="C37" s="1117">
        <v>21.1</v>
      </c>
      <c r="D37" s="1116">
        <v>4.5999999999999996</v>
      </c>
      <c r="E37" s="1118">
        <v>0.2</v>
      </c>
      <c r="F37" s="1118" t="s">
        <v>286</v>
      </c>
      <c r="G37" s="1118">
        <v>0</v>
      </c>
      <c r="H37" s="1119">
        <v>14.7</v>
      </c>
      <c r="I37" s="1118">
        <v>8.1</v>
      </c>
      <c r="J37" s="1118">
        <v>6.5</v>
      </c>
      <c r="K37" s="1119">
        <v>5</v>
      </c>
      <c r="L37" s="1118">
        <v>3.6</v>
      </c>
      <c r="M37" s="1118">
        <v>1.5</v>
      </c>
      <c r="N37" s="1118">
        <v>1.2</v>
      </c>
      <c r="O37" s="1120">
        <v>0</v>
      </c>
    </row>
    <row r="38" spans="1:15" ht="15.75" x14ac:dyDescent="0.25">
      <c r="A38" s="25" t="s">
        <v>42</v>
      </c>
      <c r="B38" s="1121">
        <v>27.4</v>
      </c>
      <c r="C38" s="1122">
        <v>23.8</v>
      </c>
      <c r="D38" s="1121">
        <v>3.6</v>
      </c>
      <c r="E38" s="1123">
        <v>1.3</v>
      </c>
      <c r="F38" s="1123">
        <v>7.2</v>
      </c>
      <c r="G38" s="1123">
        <v>0.4</v>
      </c>
      <c r="H38" s="1124">
        <v>15.7</v>
      </c>
      <c r="I38" s="1123">
        <v>3.7</v>
      </c>
      <c r="J38" s="1123">
        <v>12</v>
      </c>
      <c r="K38" s="1124">
        <v>5.3</v>
      </c>
      <c r="L38" s="1123">
        <v>4</v>
      </c>
      <c r="M38" s="1123">
        <v>1.2</v>
      </c>
      <c r="N38" s="1123">
        <v>0.7</v>
      </c>
      <c r="O38" s="1125">
        <v>0.4</v>
      </c>
    </row>
    <row r="39" spans="1:15" ht="15.75" x14ac:dyDescent="0.25">
      <c r="A39" s="14"/>
      <c r="B39" s="719"/>
      <c r="C39" s="788"/>
      <c r="D39" s="637"/>
      <c r="E39" s="718"/>
      <c r="F39" s="638"/>
      <c r="G39" s="638"/>
      <c r="H39" s="1018"/>
      <c r="I39" s="638"/>
      <c r="J39" s="638"/>
      <c r="K39" s="1018"/>
      <c r="L39" s="638"/>
      <c r="M39" s="638"/>
      <c r="N39" s="638"/>
      <c r="O39" s="639"/>
    </row>
    <row r="40" spans="1:15" ht="15.75" x14ac:dyDescent="0.25">
      <c r="A40" s="25" t="s">
        <v>35</v>
      </c>
      <c r="B40" s="637"/>
      <c r="C40" s="789"/>
      <c r="D40" s="637"/>
      <c r="E40" s="718"/>
      <c r="F40" s="638"/>
      <c r="G40" s="638"/>
      <c r="H40" s="1018"/>
      <c r="I40" s="638"/>
      <c r="J40" s="638"/>
      <c r="K40" s="1018"/>
      <c r="L40" s="638"/>
      <c r="M40" s="638"/>
      <c r="N40" s="638"/>
      <c r="O40" s="639"/>
    </row>
    <row r="41" spans="1:15" ht="15.75" x14ac:dyDescent="0.25">
      <c r="A41" s="14" t="s">
        <v>36</v>
      </c>
      <c r="B41" s="1116">
        <v>30.2</v>
      </c>
      <c r="C41" s="1117">
        <v>28.1</v>
      </c>
      <c r="D41" s="1116">
        <v>2.2000000000000002</v>
      </c>
      <c r="E41" s="1118">
        <v>2.1</v>
      </c>
      <c r="F41" s="1118"/>
      <c r="G41" s="1118">
        <v>0.7</v>
      </c>
      <c r="H41" s="1119">
        <v>17.100000000000001</v>
      </c>
      <c r="I41" s="1118">
        <v>2.7</v>
      </c>
      <c r="J41" s="1118">
        <v>14.3</v>
      </c>
      <c r="K41" s="1119">
        <v>7.5</v>
      </c>
      <c r="L41" s="1118">
        <v>5.5</v>
      </c>
      <c r="M41" s="1118">
        <v>1.9</v>
      </c>
      <c r="N41" s="1118">
        <v>0.4</v>
      </c>
      <c r="O41" s="1120">
        <v>0.4</v>
      </c>
    </row>
    <row r="42" spans="1:15" ht="15.75" x14ac:dyDescent="0.25">
      <c r="A42" s="14" t="s">
        <v>37</v>
      </c>
      <c r="B42" s="1116">
        <v>27.9</v>
      </c>
      <c r="C42" s="1117">
        <v>23.9</v>
      </c>
      <c r="D42" s="1116">
        <v>4</v>
      </c>
      <c r="E42" s="1118">
        <v>1.3</v>
      </c>
      <c r="F42" s="1118"/>
      <c r="G42" s="1118">
        <v>0.5</v>
      </c>
      <c r="H42" s="1119">
        <v>16.5</v>
      </c>
      <c r="I42" s="1118">
        <v>4.4000000000000004</v>
      </c>
      <c r="J42" s="1118">
        <v>12.1</v>
      </c>
      <c r="K42" s="1119">
        <v>4.5999999999999996</v>
      </c>
      <c r="L42" s="1118">
        <v>3.7</v>
      </c>
      <c r="M42" s="1118">
        <v>1</v>
      </c>
      <c r="N42" s="1118">
        <v>0.6</v>
      </c>
      <c r="O42" s="1120">
        <v>0.4</v>
      </c>
    </row>
    <row r="43" spans="1:15" ht="15.75" x14ac:dyDescent="0.25">
      <c r="A43" s="14" t="s">
        <v>38</v>
      </c>
      <c r="B43" s="1116">
        <v>28.1</v>
      </c>
      <c r="C43" s="1117">
        <v>22.8</v>
      </c>
      <c r="D43" s="1116">
        <v>5.3</v>
      </c>
      <c r="E43" s="1118">
        <v>0.7</v>
      </c>
      <c r="F43" s="1118"/>
      <c r="G43" s="1118">
        <v>0</v>
      </c>
      <c r="H43" s="1119">
        <v>15.2</v>
      </c>
      <c r="I43" s="1118">
        <v>3.9</v>
      </c>
      <c r="J43" s="1118">
        <v>11.3</v>
      </c>
      <c r="K43" s="1119">
        <v>5.5</v>
      </c>
      <c r="L43" s="1118">
        <v>4.5999999999999996</v>
      </c>
      <c r="M43" s="1118">
        <v>0.9</v>
      </c>
      <c r="N43" s="1118">
        <v>1.1000000000000001</v>
      </c>
      <c r="O43" s="1120">
        <v>0.5</v>
      </c>
    </row>
    <row r="44" spans="1:15" ht="15.75" x14ac:dyDescent="0.25">
      <c r="A44" s="14" t="s">
        <v>39</v>
      </c>
      <c r="B44" s="1116">
        <v>34.4</v>
      </c>
      <c r="C44" s="1117">
        <v>29.5</v>
      </c>
      <c r="D44" s="1116">
        <v>4.8</v>
      </c>
      <c r="E44" s="1118">
        <v>1</v>
      </c>
      <c r="F44" s="1118"/>
      <c r="G44" s="1118">
        <v>0.8</v>
      </c>
      <c r="H44" s="1119">
        <v>20.399999999999999</v>
      </c>
      <c r="I44" s="1118">
        <v>9.1</v>
      </c>
      <c r="J44" s="1118">
        <v>11.3</v>
      </c>
      <c r="K44" s="1119">
        <v>3.9</v>
      </c>
      <c r="L44" s="1118">
        <v>3.2</v>
      </c>
      <c r="M44" s="1118">
        <v>0.8</v>
      </c>
      <c r="N44" s="1118">
        <v>1.8</v>
      </c>
      <c r="O44" s="1120">
        <v>1.6</v>
      </c>
    </row>
    <row r="45" spans="1:15" ht="15.75" x14ac:dyDescent="0.25">
      <c r="A45" s="14" t="s">
        <v>40</v>
      </c>
      <c r="B45" s="1116">
        <v>21.3</v>
      </c>
      <c r="C45" s="1117">
        <v>16.7</v>
      </c>
      <c r="D45" s="1116">
        <v>4.7</v>
      </c>
      <c r="E45" s="1118">
        <v>0.1</v>
      </c>
      <c r="F45" s="1118"/>
      <c r="G45" s="1118">
        <v>0</v>
      </c>
      <c r="H45" s="1119">
        <v>11.9</v>
      </c>
      <c r="I45" s="1118">
        <v>3.3</v>
      </c>
      <c r="J45" s="1118">
        <v>8.6</v>
      </c>
      <c r="K45" s="1119">
        <v>3.4</v>
      </c>
      <c r="L45" s="1118">
        <v>2.5</v>
      </c>
      <c r="M45" s="1118">
        <v>0.9</v>
      </c>
      <c r="N45" s="1118">
        <v>1.2</v>
      </c>
      <c r="O45" s="1120">
        <v>0.1</v>
      </c>
    </row>
    <row r="46" spans="1:15" ht="15.75" x14ac:dyDescent="0.25">
      <c r="A46" s="14" t="s">
        <v>41</v>
      </c>
      <c r="B46" s="1116">
        <v>16.7</v>
      </c>
      <c r="C46" s="1117">
        <v>13.3</v>
      </c>
      <c r="D46" s="1116">
        <v>3.4</v>
      </c>
      <c r="E46" s="1118">
        <v>0.2</v>
      </c>
      <c r="F46" s="1118"/>
      <c r="G46" s="1118">
        <v>0</v>
      </c>
      <c r="H46" s="1119">
        <v>10.199999999999999</v>
      </c>
      <c r="I46" s="1118">
        <v>2.4</v>
      </c>
      <c r="J46" s="1118">
        <v>7.7</v>
      </c>
      <c r="K46" s="1119">
        <v>1.4</v>
      </c>
      <c r="L46" s="1118">
        <v>0.9</v>
      </c>
      <c r="M46" s="1118">
        <v>0.5</v>
      </c>
      <c r="N46" s="1118">
        <v>1.2</v>
      </c>
      <c r="O46" s="1120">
        <v>0.3</v>
      </c>
    </row>
    <row r="47" spans="1:15" ht="15.75" x14ac:dyDescent="0.25">
      <c r="A47" s="25" t="s">
        <v>42</v>
      </c>
      <c r="B47" s="1121">
        <v>27.4</v>
      </c>
      <c r="C47" s="1122">
        <v>23.8</v>
      </c>
      <c r="D47" s="1121">
        <v>3.6</v>
      </c>
      <c r="E47" s="1123">
        <v>1.3</v>
      </c>
      <c r="F47" s="1123">
        <v>7.2</v>
      </c>
      <c r="G47" s="1123">
        <v>0.4</v>
      </c>
      <c r="H47" s="1124">
        <v>15.7</v>
      </c>
      <c r="I47" s="1123">
        <v>3.7</v>
      </c>
      <c r="J47" s="1123">
        <v>12</v>
      </c>
      <c r="K47" s="1124">
        <v>5.3</v>
      </c>
      <c r="L47" s="1123">
        <v>4</v>
      </c>
      <c r="M47" s="1123">
        <v>1.2</v>
      </c>
      <c r="N47" s="1123">
        <v>0.7</v>
      </c>
      <c r="O47" s="1125">
        <v>0.4</v>
      </c>
    </row>
    <row r="48" spans="1:15" ht="15.75" x14ac:dyDescent="0.25">
      <c r="A48" s="40"/>
      <c r="B48" s="720"/>
      <c r="C48" s="788"/>
      <c r="D48" s="92"/>
      <c r="E48" s="718"/>
      <c r="F48" s="721"/>
      <c r="G48" s="92"/>
      <c r="H48" s="1019"/>
      <c r="I48" s="92"/>
      <c r="J48" s="92"/>
      <c r="K48" s="1019"/>
      <c r="L48" s="638"/>
      <c r="M48" s="638"/>
      <c r="N48" s="638"/>
      <c r="O48" s="639"/>
    </row>
    <row r="49" spans="1:15" ht="15.75" x14ac:dyDescent="0.25">
      <c r="A49" s="25" t="s">
        <v>43</v>
      </c>
      <c r="B49" s="637"/>
      <c r="C49" s="789"/>
      <c r="D49" s="637"/>
      <c r="E49" s="718"/>
      <c r="F49" s="638"/>
      <c r="G49" s="638"/>
      <c r="H49" s="1018"/>
      <c r="I49" s="638"/>
      <c r="J49" s="638"/>
      <c r="K49" s="1018"/>
      <c r="L49" s="638"/>
      <c r="M49" s="638"/>
      <c r="N49" s="638"/>
      <c r="O49" s="639"/>
    </row>
    <row r="50" spans="1:15" ht="15.75" x14ac:dyDescent="0.25">
      <c r="A50" s="111" t="s">
        <v>44</v>
      </c>
      <c r="B50" s="1116">
        <v>22.4</v>
      </c>
      <c r="C50" s="1117">
        <v>21.3</v>
      </c>
      <c r="D50" s="1116">
        <v>1</v>
      </c>
      <c r="E50" s="1118">
        <v>3.5</v>
      </c>
      <c r="F50" s="1118"/>
      <c r="G50" s="1118">
        <v>0.2</v>
      </c>
      <c r="H50" s="1119">
        <v>13.5</v>
      </c>
      <c r="I50" s="1118">
        <v>3.8</v>
      </c>
      <c r="J50" s="1118">
        <v>9.6999999999999993</v>
      </c>
      <c r="K50" s="1119">
        <v>3.3</v>
      </c>
      <c r="L50" s="1118">
        <v>2.1</v>
      </c>
      <c r="M50" s="1118">
        <v>1.2</v>
      </c>
      <c r="N50" s="1118">
        <v>0.1</v>
      </c>
      <c r="O50" s="1120">
        <v>0.9</v>
      </c>
    </row>
    <row r="51" spans="1:15" ht="15.75" x14ac:dyDescent="0.25">
      <c r="A51" s="111" t="s">
        <v>45</v>
      </c>
      <c r="B51" s="1116">
        <v>26.4</v>
      </c>
      <c r="C51" s="1117">
        <v>24.4</v>
      </c>
      <c r="D51" s="1116">
        <v>2</v>
      </c>
      <c r="E51" s="1118">
        <v>2.1</v>
      </c>
      <c r="F51" s="1118"/>
      <c r="G51" s="1118">
        <v>1.6</v>
      </c>
      <c r="H51" s="1119">
        <v>15.7</v>
      </c>
      <c r="I51" s="1118">
        <v>3</v>
      </c>
      <c r="J51" s="1118">
        <v>12.7</v>
      </c>
      <c r="K51" s="1119">
        <v>4.5</v>
      </c>
      <c r="L51" s="1118">
        <v>3.2</v>
      </c>
      <c r="M51" s="1118">
        <v>1.4</v>
      </c>
      <c r="N51" s="1118">
        <v>0.3</v>
      </c>
      <c r="O51" s="1120">
        <v>0.3</v>
      </c>
    </row>
    <row r="52" spans="1:15" ht="15.75" x14ac:dyDescent="0.25">
      <c r="A52" s="111" t="s">
        <v>46</v>
      </c>
      <c r="B52" s="1116">
        <v>24.7</v>
      </c>
      <c r="C52" s="1117">
        <v>22</v>
      </c>
      <c r="D52" s="1116">
        <v>2.7</v>
      </c>
      <c r="E52" s="1118">
        <v>1.8</v>
      </c>
      <c r="F52" s="1118"/>
      <c r="G52" s="1118">
        <v>0</v>
      </c>
      <c r="H52" s="1119">
        <v>15.8</v>
      </c>
      <c r="I52" s="1118">
        <v>3.7</v>
      </c>
      <c r="J52" s="1118">
        <v>12</v>
      </c>
      <c r="K52" s="1119">
        <v>3.6</v>
      </c>
      <c r="L52" s="1118">
        <v>2.8</v>
      </c>
      <c r="M52" s="1118">
        <v>0.8</v>
      </c>
      <c r="N52" s="1118">
        <v>0.4</v>
      </c>
      <c r="O52" s="1120">
        <v>0.5</v>
      </c>
    </row>
    <row r="53" spans="1:15" ht="15.75" x14ac:dyDescent="0.25">
      <c r="A53" s="111" t="s">
        <v>47</v>
      </c>
      <c r="B53" s="1116">
        <v>28</v>
      </c>
      <c r="C53" s="1117">
        <v>24.7</v>
      </c>
      <c r="D53" s="1116">
        <v>3.3</v>
      </c>
      <c r="E53" s="1118">
        <v>1.4</v>
      </c>
      <c r="F53" s="1118"/>
      <c r="G53" s="1118">
        <v>0.3</v>
      </c>
      <c r="H53" s="1119">
        <v>16.899999999999999</v>
      </c>
      <c r="I53" s="1118">
        <v>4.0999999999999996</v>
      </c>
      <c r="J53" s="1118">
        <v>12.8</v>
      </c>
      <c r="K53" s="1119">
        <v>4.8</v>
      </c>
      <c r="L53" s="1118">
        <v>3.4</v>
      </c>
      <c r="M53" s="1118">
        <v>1.3</v>
      </c>
      <c r="N53" s="1118">
        <v>0.7</v>
      </c>
      <c r="O53" s="1120">
        <v>0.6</v>
      </c>
    </row>
    <row r="54" spans="1:15" ht="15.75" x14ac:dyDescent="0.25">
      <c r="A54" s="111" t="s">
        <v>48</v>
      </c>
      <c r="B54" s="1116">
        <v>30.2</v>
      </c>
      <c r="C54" s="1117">
        <v>26.5</v>
      </c>
      <c r="D54" s="1116">
        <v>3.7</v>
      </c>
      <c r="E54" s="1118">
        <v>1.1000000000000001</v>
      </c>
      <c r="F54" s="1118"/>
      <c r="G54" s="1118">
        <v>0.3</v>
      </c>
      <c r="H54" s="1119">
        <v>18.399999999999999</v>
      </c>
      <c r="I54" s="1118">
        <v>3.8</v>
      </c>
      <c r="J54" s="1118">
        <v>14.6</v>
      </c>
      <c r="K54" s="1119">
        <v>5.3</v>
      </c>
      <c r="L54" s="1118">
        <v>4</v>
      </c>
      <c r="M54" s="1118">
        <v>1.3</v>
      </c>
      <c r="N54" s="1118">
        <v>0.8</v>
      </c>
      <c r="O54" s="1120">
        <v>0.7</v>
      </c>
    </row>
    <row r="55" spans="1:15" ht="15.75" x14ac:dyDescent="0.25">
      <c r="A55" s="111" t="s">
        <v>49</v>
      </c>
      <c r="B55" s="1116">
        <v>27.1</v>
      </c>
      <c r="C55" s="1117">
        <v>23.1</v>
      </c>
      <c r="D55" s="1116">
        <v>4</v>
      </c>
      <c r="E55" s="1118">
        <v>0.4</v>
      </c>
      <c r="F55" s="1118"/>
      <c r="G55" s="1118">
        <v>0</v>
      </c>
      <c r="H55" s="1119">
        <v>16.899999999999999</v>
      </c>
      <c r="I55" s="1118">
        <v>4</v>
      </c>
      <c r="J55" s="1118">
        <v>12.9</v>
      </c>
      <c r="K55" s="1119">
        <v>4.9000000000000004</v>
      </c>
      <c r="L55" s="1118">
        <v>4.4000000000000004</v>
      </c>
      <c r="M55" s="1118">
        <v>0.5</v>
      </c>
      <c r="N55" s="1118">
        <v>0.7</v>
      </c>
      <c r="O55" s="1120">
        <v>0.1</v>
      </c>
    </row>
    <row r="56" spans="1:15" ht="15.75" x14ac:dyDescent="0.25">
      <c r="A56" s="111" t="s">
        <v>50</v>
      </c>
      <c r="B56" s="1116">
        <v>25.4</v>
      </c>
      <c r="C56" s="1117">
        <v>20.8</v>
      </c>
      <c r="D56" s="1116">
        <v>4.7</v>
      </c>
      <c r="E56" s="1118">
        <v>0.2</v>
      </c>
      <c r="F56" s="1118"/>
      <c r="G56" s="1118">
        <v>0.1</v>
      </c>
      <c r="H56" s="1119">
        <v>15</v>
      </c>
      <c r="I56" s="1118">
        <v>4.5</v>
      </c>
      <c r="J56" s="1118">
        <v>10.5</v>
      </c>
      <c r="K56" s="1119">
        <v>4.5</v>
      </c>
      <c r="L56" s="1118">
        <v>2.9</v>
      </c>
      <c r="M56" s="1118">
        <v>1.6</v>
      </c>
      <c r="N56" s="1118">
        <v>0.9</v>
      </c>
      <c r="O56" s="1120">
        <v>0.2</v>
      </c>
    </row>
    <row r="57" spans="1:15" ht="15.75" x14ac:dyDescent="0.25">
      <c r="A57" s="111" t="s">
        <v>51</v>
      </c>
      <c r="B57" s="1116">
        <v>29.3</v>
      </c>
      <c r="C57" s="1117">
        <v>24.3</v>
      </c>
      <c r="D57" s="1116">
        <v>5</v>
      </c>
      <c r="E57" s="1118">
        <v>0.4</v>
      </c>
      <c r="F57" s="1118"/>
      <c r="G57" s="1118">
        <v>0.6</v>
      </c>
      <c r="H57" s="1119">
        <v>15.9</v>
      </c>
      <c r="I57" s="1118">
        <v>3.7</v>
      </c>
      <c r="J57" s="1118">
        <v>12.2</v>
      </c>
      <c r="K57" s="1119">
        <v>5.6</v>
      </c>
      <c r="L57" s="1118">
        <v>4.7</v>
      </c>
      <c r="M57" s="1118">
        <v>0.9</v>
      </c>
      <c r="N57" s="1118">
        <v>1.5</v>
      </c>
      <c r="O57" s="1120">
        <v>0.3</v>
      </c>
    </row>
    <row r="58" spans="1:15" ht="15.75" x14ac:dyDescent="0.25">
      <c r="A58" s="111" t="s">
        <v>52</v>
      </c>
      <c r="B58" s="1116">
        <v>28</v>
      </c>
      <c r="C58" s="1117">
        <v>22.7</v>
      </c>
      <c r="D58" s="1116">
        <v>5.3</v>
      </c>
      <c r="E58" s="1118">
        <v>0.1</v>
      </c>
      <c r="F58" s="1118"/>
      <c r="G58" s="1118">
        <v>0</v>
      </c>
      <c r="H58" s="1119">
        <v>14.5</v>
      </c>
      <c r="I58" s="1118">
        <v>3.4</v>
      </c>
      <c r="J58" s="1118">
        <v>11.2</v>
      </c>
      <c r="K58" s="1119">
        <v>6.7</v>
      </c>
      <c r="L58" s="1118">
        <v>5.4</v>
      </c>
      <c r="M58" s="1118">
        <v>1.3</v>
      </c>
      <c r="N58" s="1118">
        <v>1.1000000000000001</v>
      </c>
      <c r="O58" s="1120">
        <v>0.2</v>
      </c>
    </row>
    <row r="59" spans="1:15" ht="15.75" x14ac:dyDescent="0.25">
      <c r="A59" s="111" t="s">
        <v>53</v>
      </c>
      <c r="B59" s="1116">
        <v>33.5</v>
      </c>
      <c r="C59" s="1117">
        <v>28.8</v>
      </c>
      <c r="D59" s="1116">
        <v>4.7</v>
      </c>
      <c r="E59" s="1118">
        <v>1.4</v>
      </c>
      <c r="F59" s="1118"/>
      <c r="G59" s="1118">
        <v>1.2</v>
      </c>
      <c r="H59" s="1119">
        <v>14.9</v>
      </c>
      <c r="I59" s="1118">
        <v>3</v>
      </c>
      <c r="J59" s="1118">
        <v>11.9</v>
      </c>
      <c r="K59" s="1119">
        <v>10</v>
      </c>
      <c r="L59" s="1118">
        <v>8</v>
      </c>
      <c r="M59" s="1118">
        <v>2</v>
      </c>
      <c r="N59" s="1118">
        <v>1</v>
      </c>
      <c r="O59" s="1120">
        <v>0.2</v>
      </c>
    </row>
    <row r="60" spans="1:15" ht="15.75" x14ac:dyDescent="0.25">
      <c r="A60" s="25" t="s">
        <v>42</v>
      </c>
      <c r="B60" s="1121">
        <v>27.4</v>
      </c>
      <c r="C60" s="1122">
        <v>23.8</v>
      </c>
      <c r="D60" s="1121">
        <v>3.6</v>
      </c>
      <c r="E60" s="1123">
        <v>1.3</v>
      </c>
      <c r="F60" s="1123">
        <v>7.2</v>
      </c>
      <c r="G60" s="1123">
        <v>0.4</v>
      </c>
      <c r="H60" s="1124">
        <v>15.7</v>
      </c>
      <c r="I60" s="1123">
        <v>3.7</v>
      </c>
      <c r="J60" s="1123">
        <v>12</v>
      </c>
      <c r="K60" s="1124">
        <v>5.3</v>
      </c>
      <c r="L60" s="1123">
        <v>4</v>
      </c>
      <c r="M60" s="1123">
        <v>1.2</v>
      </c>
      <c r="N60" s="1123">
        <v>0.7</v>
      </c>
      <c r="O60" s="1125">
        <v>0.4</v>
      </c>
    </row>
    <row r="61" spans="1:15" ht="15.75" x14ac:dyDescent="0.25">
      <c r="A61" s="50"/>
      <c r="B61" s="50"/>
      <c r="C61" s="44"/>
      <c r="D61" s="50"/>
      <c r="E61" s="66"/>
      <c r="F61" s="66"/>
      <c r="G61" s="66"/>
      <c r="H61" s="1020"/>
      <c r="I61" s="66"/>
      <c r="J61" s="66"/>
      <c r="K61" s="1020"/>
      <c r="L61" s="66"/>
      <c r="M61" s="66"/>
      <c r="N61" s="66"/>
      <c r="O61" s="67"/>
    </row>
    <row r="62" spans="1:15" ht="15.75" x14ac:dyDescent="0.25">
      <c r="A62" s="28" t="s">
        <v>762</v>
      </c>
      <c r="B62" s="28"/>
      <c r="C62" s="28"/>
      <c r="D62" s="28"/>
      <c r="E62" s="28"/>
      <c r="F62" s="28"/>
      <c r="G62" s="28"/>
      <c r="H62" s="28"/>
      <c r="I62" s="28"/>
      <c r="J62" s="28"/>
      <c r="K62" s="28"/>
      <c r="L62" s="28"/>
      <c r="M62" s="28"/>
      <c r="N62" s="28"/>
      <c r="O62" s="28"/>
    </row>
    <row r="63" spans="1:15" ht="15.75" x14ac:dyDescent="0.25">
      <c r="A63" s="28"/>
      <c r="B63" s="28"/>
      <c r="C63" s="28"/>
      <c r="D63" s="28"/>
      <c r="E63" s="28"/>
      <c r="F63" s="28"/>
      <c r="G63" s="28"/>
      <c r="H63" s="28"/>
      <c r="I63" s="28"/>
      <c r="J63" s="28"/>
      <c r="K63" s="28"/>
      <c r="L63" s="28"/>
      <c r="M63" s="28"/>
      <c r="N63" s="28"/>
      <c r="O63" s="28"/>
    </row>
    <row r="64" spans="1:15" ht="15.75" x14ac:dyDescent="0.25">
      <c r="A64" s="3" t="s">
        <v>158</v>
      </c>
      <c r="B64" s="28"/>
      <c r="C64" s="28"/>
      <c r="D64" s="28"/>
      <c r="E64" s="28"/>
      <c r="F64" s="28"/>
      <c r="G64" s="28"/>
      <c r="H64" s="28"/>
      <c r="I64" s="28"/>
      <c r="J64" s="28"/>
      <c r="K64" s="28"/>
      <c r="L64" s="55"/>
      <c r="M64" s="28"/>
      <c r="N64" s="28"/>
      <c r="O64" s="28"/>
    </row>
    <row r="65" spans="1:15" ht="39" customHeight="1" x14ac:dyDescent="0.25">
      <c r="A65" s="1177" t="s">
        <v>288</v>
      </c>
      <c r="B65" s="1177"/>
      <c r="C65" s="1177"/>
      <c r="D65" s="1177"/>
      <c r="E65" s="1177"/>
      <c r="F65" s="1177"/>
      <c r="G65" s="1177"/>
      <c r="H65" s="1177"/>
      <c r="I65" s="1177"/>
      <c r="J65" s="1177"/>
      <c r="K65" s="1177"/>
      <c r="L65" s="1177"/>
      <c r="M65" s="1177"/>
      <c r="N65" s="1177"/>
      <c r="O65" s="1177"/>
    </row>
    <row r="66" spans="1:15" ht="15.75" x14ac:dyDescent="0.25">
      <c r="A66" s="1177" t="s">
        <v>961</v>
      </c>
      <c r="B66" s="1177"/>
      <c r="C66" s="1177"/>
      <c r="D66" s="1177"/>
      <c r="E66" s="1177"/>
      <c r="F66" s="1177"/>
      <c r="G66" s="1177"/>
      <c r="H66" s="1177"/>
      <c r="I66" s="1177"/>
      <c r="J66" s="1177"/>
      <c r="K66" s="1177"/>
      <c r="L66" s="259"/>
      <c r="M66" s="259"/>
      <c r="N66" s="259"/>
      <c r="O66" s="28"/>
    </row>
    <row r="67" spans="1:15" ht="15.75" x14ac:dyDescent="0.25">
      <c r="A67" s="1177" t="s">
        <v>353</v>
      </c>
      <c r="B67" s="1177"/>
      <c r="C67" s="1177"/>
      <c r="D67" s="1177"/>
      <c r="E67" s="1177"/>
      <c r="F67" s="1177"/>
      <c r="G67" s="1177"/>
      <c r="H67" s="1177"/>
      <c r="I67" s="1177"/>
      <c r="J67" s="1177"/>
      <c r="K67" s="1177"/>
      <c r="L67" s="259"/>
      <c r="M67" s="259"/>
      <c r="N67" s="259"/>
      <c r="O67" s="259"/>
    </row>
    <row r="68" spans="1:15" ht="36" customHeight="1" x14ac:dyDescent="0.25">
      <c r="A68" s="1190" t="s">
        <v>799</v>
      </c>
      <c r="B68" s="1190"/>
      <c r="C68" s="1190"/>
      <c r="D68" s="1190"/>
      <c r="E68" s="1190"/>
      <c r="F68" s="1190"/>
      <c r="G68" s="1190"/>
      <c r="H68" s="1190"/>
      <c r="I68" s="1190"/>
      <c r="J68" s="1190"/>
      <c r="K68" s="1190"/>
      <c r="L68" s="1190"/>
      <c r="M68" s="1190"/>
      <c r="N68" s="1190"/>
      <c r="O68" s="1190"/>
    </row>
    <row r="69" spans="1:15" ht="24" customHeight="1" x14ac:dyDescent="0.25">
      <c r="A69" s="1190" t="s">
        <v>846</v>
      </c>
      <c r="B69" s="1190"/>
      <c r="C69" s="1190"/>
      <c r="D69" s="1190"/>
      <c r="E69" s="1190"/>
      <c r="F69" s="1190"/>
      <c r="G69" s="1190"/>
      <c r="H69" s="1190"/>
      <c r="I69" s="1190"/>
      <c r="J69" s="1190"/>
      <c r="K69" s="1190"/>
      <c r="L69" s="1190"/>
      <c r="M69" s="1190"/>
      <c r="N69" s="1190"/>
      <c r="O69" s="1190"/>
    </row>
    <row r="70" spans="1:15" ht="15.75" x14ac:dyDescent="0.25">
      <c r="A70" s="1191" t="s">
        <v>348</v>
      </c>
      <c r="B70" s="1191"/>
      <c r="C70" s="1191"/>
      <c r="D70" s="1191"/>
      <c r="E70" s="1191"/>
      <c r="F70" s="1191"/>
      <c r="G70" s="1191"/>
      <c r="H70" s="1191"/>
      <c r="I70" s="1191"/>
      <c r="J70" s="1191"/>
      <c r="K70" s="1191"/>
      <c r="L70" s="722"/>
      <c r="M70" s="722"/>
      <c r="N70" s="722"/>
      <c r="O70" s="28"/>
    </row>
    <row r="71" spans="1:15" ht="15.75" x14ac:dyDescent="0.25">
      <c r="A71" s="1177" t="s">
        <v>953</v>
      </c>
      <c r="B71" s="1177"/>
      <c r="C71" s="1177"/>
      <c r="D71" s="1177"/>
      <c r="E71" s="1177"/>
      <c r="F71" s="1177"/>
      <c r="G71" s="1177"/>
      <c r="H71" s="1177"/>
      <c r="I71" s="1177"/>
      <c r="J71" s="1177"/>
      <c r="K71" s="1177"/>
      <c r="L71" s="1177"/>
      <c r="M71" s="1177"/>
      <c r="N71" s="1177"/>
      <c r="O71" s="1177"/>
    </row>
    <row r="72" spans="1:15" x14ac:dyDescent="0.25">
      <c r="A72" t="s">
        <v>1033</v>
      </c>
    </row>
  </sheetData>
  <mergeCells count="9">
    <mergeCell ref="A71:O71"/>
    <mergeCell ref="A1:O1"/>
    <mergeCell ref="A70:K70"/>
    <mergeCell ref="B3:O3"/>
    <mergeCell ref="A66:K66"/>
    <mergeCell ref="A67:K67"/>
    <mergeCell ref="A65:O65"/>
    <mergeCell ref="A68:O68"/>
    <mergeCell ref="A69:O69"/>
  </mergeCells>
  <pageMargins left="0.25" right="0.25" top="0.75" bottom="0.75" header="0.3" footer="0.3"/>
  <pageSetup paperSize="9" scale="3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pageSetUpPr fitToPage="1"/>
  </sheetPr>
  <dimension ref="B1:Z28"/>
  <sheetViews>
    <sheetView workbookViewId="0">
      <selection activeCell="R23" sqref="R23"/>
    </sheetView>
  </sheetViews>
  <sheetFormatPr defaultRowHeight="15" x14ac:dyDescent="0.25"/>
  <cols>
    <col min="1" max="1" width="4.5703125" customWidth="1"/>
    <col min="2" max="2" width="59.85546875" customWidth="1"/>
  </cols>
  <sheetData>
    <row r="1" spans="2:26" x14ac:dyDescent="0.25">
      <c r="B1" s="1200" t="s">
        <v>881</v>
      </c>
      <c r="C1" s="1201"/>
      <c r="D1" s="1201"/>
      <c r="E1" s="1201"/>
      <c r="F1" s="1201"/>
      <c r="G1" s="1201"/>
      <c r="H1" s="1201"/>
      <c r="I1" s="1201"/>
      <c r="J1" s="1201"/>
      <c r="K1" s="1201"/>
    </row>
    <row r="2" spans="2:26" ht="12.75" customHeight="1" x14ac:dyDescent="0.25"/>
    <row r="3" spans="2:26" ht="15.75" x14ac:dyDescent="0.25">
      <c r="B3" s="3" t="s">
        <v>1</v>
      </c>
      <c r="C3" s="4"/>
      <c r="D3" s="4"/>
      <c r="E3" s="4"/>
      <c r="F3" s="4"/>
      <c r="G3" s="4"/>
      <c r="H3" s="4"/>
      <c r="I3" s="4"/>
      <c r="J3" s="4"/>
      <c r="K3" s="4"/>
    </row>
    <row r="4" spans="2:26" ht="15.75" x14ac:dyDescent="0.25">
      <c r="B4" s="5"/>
      <c r="C4" s="1202" t="s">
        <v>265</v>
      </c>
      <c r="D4" s="1203"/>
      <c r="E4" s="1203"/>
      <c r="F4" s="1195" t="s">
        <v>266</v>
      </c>
      <c r="G4" s="1196"/>
      <c r="H4" s="1196"/>
      <c r="I4" s="1195" t="s">
        <v>267</v>
      </c>
      <c r="J4" s="1196"/>
      <c r="K4" s="1197"/>
      <c r="L4" s="1195" t="s">
        <v>268</v>
      </c>
      <c r="M4" s="1196"/>
      <c r="N4" s="1197"/>
      <c r="O4" s="1195" t="s">
        <v>182</v>
      </c>
      <c r="P4" s="1196"/>
      <c r="Q4" s="1197"/>
      <c r="R4" s="1195" t="s">
        <v>2</v>
      </c>
      <c r="S4" s="1196"/>
      <c r="T4" s="1197"/>
      <c r="U4" s="1195" t="s">
        <v>3</v>
      </c>
      <c r="V4" s="1196"/>
      <c r="W4" s="1197"/>
      <c r="X4" s="1195" t="s">
        <v>19</v>
      </c>
      <c r="Y4" s="1196"/>
      <c r="Z4" s="1197"/>
    </row>
    <row r="5" spans="2:26" ht="15.75" x14ac:dyDescent="0.25">
      <c r="B5" s="6"/>
      <c r="C5" s="1204" t="s">
        <v>4</v>
      </c>
      <c r="D5" s="1206" t="s">
        <v>5</v>
      </c>
      <c r="E5" s="1207"/>
      <c r="F5" s="1198" t="s">
        <v>4</v>
      </c>
      <c r="G5" s="1185" t="s">
        <v>5</v>
      </c>
      <c r="H5" s="1197"/>
      <c r="I5" s="1198" t="s">
        <v>4</v>
      </c>
      <c r="J5" s="1185" t="s">
        <v>5</v>
      </c>
      <c r="K5" s="1197"/>
      <c r="L5" s="1198" t="s">
        <v>4</v>
      </c>
      <c r="M5" s="1185" t="s">
        <v>5</v>
      </c>
      <c r="N5" s="1197"/>
      <c r="O5" s="1198" t="s">
        <v>4</v>
      </c>
      <c r="P5" s="1185" t="s">
        <v>5</v>
      </c>
      <c r="Q5" s="1197"/>
      <c r="R5" s="1198" t="s">
        <v>4</v>
      </c>
      <c r="S5" s="1185" t="s">
        <v>5</v>
      </c>
      <c r="T5" s="1197"/>
      <c r="U5" s="1198" t="s">
        <v>4</v>
      </c>
      <c r="V5" s="1185" t="s">
        <v>5</v>
      </c>
      <c r="W5" s="1197"/>
      <c r="X5" s="1198" t="s">
        <v>4</v>
      </c>
      <c r="Y5" s="1185" t="s">
        <v>5</v>
      </c>
      <c r="Z5" s="1197"/>
    </row>
    <row r="6" spans="2:26" ht="31.5" x14ac:dyDescent="0.25">
      <c r="B6" s="6"/>
      <c r="C6" s="1205"/>
      <c r="D6" s="464" t="s">
        <v>6</v>
      </c>
      <c r="E6" s="465" t="s">
        <v>7</v>
      </c>
      <c r="F6" s="1199"/>
      <c r="G6" s="414" t="s">
        <v>6</v>
      </c>
      <c r="H6" s="8" t="s">
        <v>7</v>
      </c>
      <c r="I6" s="1199"/>
      <c r="J6" s="414" t="s">
        <v>6</v>
      </c>
      <c r="K6" s="8" t="s">
        <v>7</v>
      </c>
      <c r="L6" s="1199"/>
      <c r="M6" s="414" t="s">
        <v>6</v>
      </c>
      <c r="N6" s="8" t="s">
        <v>7</v>
      </c>
      <c r="O6" s="1199"/>
      <c r="P6" s="7" t="s">
        <v>6</v>
      </c>
      <c r="Q6" s="8" t="s">
        <v>7</v>
      </c>
      <c r="R6" s="1199"/>
      <c r="S6" s="7" t="s">
        <v>6</v>
      </c>
      <c r="T6" s="8" t="s">
        <v>7</v>
      </c>
      <c r="U6" s="1199"/>
      <c r="V6" s="7" t="s">
        <v>6</v>
      </c>
      <c r="W6" s="8" t="s">
        <v>7</v>
      </c>
      <c r="X6" s="1199"/>
      <c r="Y6" s="292" t="s">
        <v>6</v>
      </c>
      <c r="Z6" s="8" t="s">
        <v>7</v>
      </c>
    </row>
    <row r="7" spans="2:26" ht="15.75" x14ac:dyDescent="0.25">
      <c r="B7" s="9"/>
      <c r="C7" s="31"/>
      <c r="D7" s="31"/>
      <c r="E7" s="466"/>
      <c r="F7" s="415"/>
      <c r="G7" s="415"/>
      <c r="H7" s="416"/>
      <c r="I7" s="415"/>
      <c r="J7" s="415"/>
      <c r="K7" s="416"/>
      <c r="L7" s="415"/>
      <c r="M7" s="415"/>
      <c r="N7" s="416"/>
      <c r="O7" s="9"/>
      <c r="P7" s="9"/>
      <c r="Q7" s="10"/>
      <c r="R7" s="9"/>
      <c r="S7" s="9"/>
      <c r="T7" s="10"/>
      <c r="U7" s="9"/>
      <c r="V7" s="9"/>
      <c r="W7" s="10"/>
      <c r="X7" s="293"/>
      <c r="Y7" s="293"/>
      <c r="Z7" s="294"/>
    </row>
    <row r="8" spans="2:26" ht="15.75" x14ac:dyDescent="0.25">
      <c r="B8" s="11" t="s">
        <v>789</v>
      </c>
      <c r="C8" s="35"/>
      <c r="D8" s="35"/>
      <c r="E8" s="467"/>
      <c r="F8" s="12"/>
      <c r="G8" s="12"/>
      <c r="H8" s="13"/>
      <c r="I8" s="12"/>
      <c r="J8" s="12"/>
      <c r="K8" s="13"/>
      <c r="L8" s="12"/>
      <c r="M8" s="12"/>
      <c r="N8" s="13"/>
      <c r="O8" s="12"/>
      <c r="P8" s="12"/>
      <c r="Q8" s="13"/>
      <c r="R8" s="12"/>
      <c r="S8" s="12"/>
      <c r="T8" s="13"/>
      <c r="U8" s="12"/>
      <c r="V8" s="12"/>
      <c r="W8" s="13"/>
      <c r="X8" s="12"/>
      <c r="Y8" s="12"/>
      <c r="Z8" s="13"/>
    </row>
    <row r="9" spans="2:26" ht="15.75" x14ac:dyDescent="0.25">
      <c r="B9" s="14" t="s">
        <v>8</v>
      </c>
      <c r="C9" s="468">
        <v>6039</v>
      </c>
      <c r="D9" s="468">
        <v>5503</v>
      </c>
      <c r="E9" s="137">
        <v>536</v>
      </c>
      <c r="F9" s="15">
        <v>6066</v>
      </c>
      <c r="G9" s="15">
        <v>5540</v>
      </c>
      <c r="H9" s="16">
        <v>526</v>
      </c>
      <c r="I9" s="15">
        <v>6107</v>
      </c>
      <c r="J9" s="15">
        <v>5529</v>
      </c>
      <c r="K9" s="16">
        <v>578</v>
      </c>
      <c r="L9" s="15">
        <v>6249</v>
      </c>
      <c r="M9" s="15">
        <v>5705</v>
      </c>
      <c r="N9" s="16">
        <v>544</v>
      </c>
      <c r="O9" s="15">
        <v>6274</v>
      </c>
      <c r="P9" s="15">
        <v>5750</v>
      </c>
      <c r="Q9" s="16">
        <v>524</v>
      </c>
      <c r="R9" s="15">
        <v>6185</v>
      </c>
      <c r="S9" s="15">
        <v>5685</v>
      </c>
      <c r="T9" s="16">
        <v>500</v>
      </c>
      <c r="U9" s="15">
        <v>6102</v>
      </c>
      <c r="V9" s="15">
        <v>5572</v>
      </c>
      <c r="W9" s="17">
        <v>530</v>
      </c>
      <c r="X9" s="15">
        <v>5954</v>
      </c>
      <c r="Y9" s="15">
        <v>5530</v>
      </c>
      <c r="Z9" s="17">
        <v>424</v>
      </c>
    </row>
    <row r="10" spans="2:26" ht="15.75" x14ac:dyDescent="0.25">
      <c r="B10" s="14" t="s">
        <v>843</v>
      </c>
      <c r="C10" s="468">
        <v>142</v>
      </c>
      <c r="D10" s="468">
        <v>141</v>
      </c>
      <c r="E10" s="137">
        <v>1</v>
      </c>
      <c r="F10" s="15">
        <v>131</v>
      </c>
      <c r="G10" s="15">
        <v>130</v>
      </c>
      <c r="H10" s="16">
        <v>1</v>
      </c>
      <c r="I10" s="15">
        <v>136</v>
      </c>
      <c r="J10" s="15">
        <v>134</v>
      </c>
      <c r="K10" s="16">
        <v>2</v>
      </c>
      <c r="L10" s="15">
        <v>142</v>
      </c>
      <c r="M10" s="15">
        <v>142</v>
      </c>
      <c r="N10" s="16">
        <v>0</v>
      </c>
      <c r="O10" s="15">
        <v>140</v>
      </c>
      <c r="P10" s="15">
        <v>140</v>
      </c>
      <c r="Q10" s="16">
        <v>0</v>
      </c>
      <c r="R10" s="15">
        <v>139</v>
      </c>
      <c r="S10" s="15">
        <v>139</v>
      </c>
      <c r="T10" s="16">
        <v>0</v>
      </c>
      <c r="U10" s="15">
        <v>139</v>
      </c>
      <c r="V10" s="15">
        <v>139</v>
      </c>
      <c r="W10" s="17">
        <v>0</v>
      </c>
      <c r="X10" s="15">
        <v>149</v>
      </c>
      <c r="Y10" s="15">
        <v>149</v>
      </c>
      <c r="Z10" s="17">
        <v>0</v>
      </c>
    </row>
    <row r="11" spans="2:26" ht="15.75" x14ac:dyDescent="0.25">
      <c r="B11" s="14" t="s">
        <v>9</v>
      </c>
      <c r="C11" s="468">
        <v>164</v>
      </c>
      <c r="D11" s="468">
        <v>160</v>
      </c>
      <c r="E11" s="137">
        <v>4</v>
      </c>
      <c r="F11" s="15">
        <v>152</v>
      </c>
      <c r="G11" s="15">
        <v>148</v>
      </c>
      <c r="H11" s="16">
        <v>4</v>
      </c>
      <c r="I11" s="15">
        <v>120</v>
      </c>
      <c r="J11" s="15">
        <v>113</v>
      </c>
      <c r="K11" s="16">
        <v>7</v>
      </c>
      <c r="L11" s="15">
        <v>109</v>
      </c>
      <c r="M11" s="15">
        <v>104</v>
      </c>
      <c r="N11" s="16">
        <v>5</v>
      </c>
      <c r="O11" s="15">
        <v>98</v>
      </c>
      <c r="P11" s="15">
        <v>95</v>
      </c>
      <c r="Q11" s="16">
        <v>3</v>
      </c>
      <c r="R11" s="15">
        <v>91</v>
      </c>
      <c r="S11" s="15">
        <v>91</v>
      </c>
      <c r="T11" s="16">
        <v>0</v>
      </c>
      <c r="U11" s="15">
        <v>83</v>
      </c>
      <c r="V11" s="15">
        <v>83</v>
      </c>
      <c r="W11" s="17">
        <v>0</v>
      </c>
      <c r="X11" s="15">
        <v>78</v>
      </c>
      <c r="Y11" s="15">
        <v>76</v>
      </c>
      <c r="Z11" s="17">
        <v>2</v>
      </c>
    </row>
    <row r="12" spans="2:26" ht="15.75" x14ac:dyDescent="0.25">
      <c r="B12" s="14" t="s">
        <v>844</v>
      </c>
      <c r="C12" s="468">
        <v>116</v>
      </c>
      <c r="D12" s="468">
        <v>112</v>
      </c>
      <c r="E12" s="137">
        <v>4</v>
      </c>
      <c r="F12" s="15">
        <v>99</v>
      </c>
      <c r="G12" s="15">
        <v>95</v>
      </c>
      <c r="H12" s="16">
        <v>4</v>
      </c>
      <c r="I12" s="15">
        <v>78</v>
      </c>
      <c r="J12" s="15">
        <v>68</v>
      </c>
      <c r="K12" s="16">
        <v>10</v>
      </c>
      <c r="L12" s="15">
        <v>61</v>
      </c>
      <c r="M12" s="15">
        <v>56</v>
      </c>
      <c r="N12" s="16">
        <v>5</v>
      </c>
      <c r="O12" s="15">
        <v>53</v>
      </c>
      <c r="P12" s="15">
        <v>52</v>
      </c>
      <c r="Q12" s="16">
        <v>1</v>
      </c>
      <c r="R12" s="15">
        <v>52</v>
      </c>
      <c r="S12" s="15">
        <v>51</v>
      </c>
      <c r="T12" s="16">
        <v>1</v>
      </c>
      <c r="U12" s="15">
        <v>50</v>
      </c>
      <c r="V12" s="15">
        <v>50</v>
      </c>
      <c r="W12" s="17">
        <v>0</v>
      </c>
      <c r="X12" s="15">
        <v>48</v>
      </c>
      <c r="Y12" s="15">
        <v>41</v>
      </c>
      <c r="Z12" s="17">
        <v>7</v>
      </c>
    </row>
    <row r="13" spans="2:26" ht="15.75" x14ac:dyDescent="0.25">
      <c r="B13" s="300" t="s">
        <v>10</v>
      </c>
      <c r="C13" s="1013">
        <v>2464</v>
      </c>
      <c r="D13" s="1013">
        <v>2450</v>
      </c>
      <c r="E13" s="1014">
        <v>14</v>
      </c>
      <c r="F13" s="1009">
        <v>2476</v>
      </c>
      <c r="G13" s="1009">
        <v>2460</v>
      </c>
      <c r="H13" s="1011">
        <v>16</v>
      </c>
      <c r="I13" s="1009">
        <v>2478</v>
      </c>
      <c r="J13" s="1009">
        <v>2464</v>
      </c>
      <c r="K13" s="1011">
        <v>14</v>
      </c>
      <c r="L13" s="1009">
        <v>2458</v>
      </c>
      <c r="M13" s="1009">
        <v>2440</v>
      </c>
      <c r="N13" s="1011">
        <v>18</v>
      </c>
      <c r="O13" s="1009">
        <v>2458</v>
      </c>
      <c r="P13" s="1009">
        <v>2439</v>
      </c>
      <c r="Q13" s="1011">
        <v>19</v>
      </c>
      <c r="R13" s="1009">
        <v>2442</v>
      </c>
      <c r="S13" s="1009">
        <v>2426</v>
      </c>
      <c r="T13" s="1011">
        <v>16</v>
      </c>
      <c r="U13" s="1009">
        <v>2443</v>
      </c>
      <c r="V13" s="1009">
        <v>2423</v>
      </c>
      <c r="W13" s="1015">
        <v>20</v>
      </c>
      <c r="X13" s="1009">
        <v>2449</v>
      </c>
      <c r="Y13" s="1009">
        <v>2434</v>
      </c>
      <c r="Z13" s="1015">
        <v>15</v>
      </c>
    </row>
    <row r="14" spans="2:26" ht="15.75" x14ac:dyDescent="0.25">
      <c r="B14" s="14" t="s">
        <v>11</v>
      </c>
      <c r="C14" s="468">
        <v>375</v>
      </c>
      <c r="D14" s="468">
        <v>375</v>
      </c>
      <c r="E14" s="137">
        <v>0</v>
      </c>
      <c r="F14" s="15">
        <v>388</v>
      </c>
      <c r="G14" s="15">
        <v>387</v>
      </c>
      <c r="H14" s="16">
        <v>1</v>
      </c>
      <c r="I14" s="15">
        <v>399</v>
      </c>
      <c r="J14" s="15">
        <v>399</v>
      </c>
      <c r="K14" s="16">
        <v>0</v>
      </c>
      <c r="L14" s="15">
        <v>373</v>
      </c>
      <c r="M14" s="15">
        <v>372</v>
      </c>
      <c r="N14" s="16">
        <v>1</v>
      </c>
      <c r="O14" s="15">
        <v>380</v>
      </c>
      <c r="P14" s="15">
        <v>380</v>
      </c>
      <c r="Q14" s="16">
        <v>0</v>
      </c>
      <c r="R14" s="15">
        <v>396</v>
      </c>
      <c r="S14" s="15">
        <v>395</v>
      </c>
      <c r="T14" s="16">
        <v>1</v>
      </c>
      <c r="U14" s="15">
        <v>400</v>
      </c>
      <c r="V14" s="15">
        <v>398</v>
      </c>
      <c r="W14" s="17">
        <v>2</v>
      </c>
      <c r="X14" s="15">
        <v>415</v>
      </c>
      <c r="Y14" s="15">
        <v>415</v>
      </c>
      <c r="Z14" s="17">
        <v>0</v>
      </c>
    </row>
    <row r="15" spans="2:26" ht="15.75" x14ac:dyDescent="0.25">
      <c r="B15" s="14" t="s">
        <v>12</v>
      </c>
      <c r="C15" s="468">
        <v>2089</v>
      </c>
      <c r="D15" s="468">
        <v>2075</v>
      </c>
      <c r="E15" s="137">
        <v>14</v>
      </c>
      <c r="F15" s="15">
        <v>2088</v>
      </c>
      <c r="G15" s="15">
        <v>2073</v>
      </c>
      <c r="H15" s="16">
        <v>15</v>
      </c>
      <c r="I15" s="15">
        <v>2079</v>
      </c>
      <c r="J15" s="15">
        <v>2065</v>
      </c>
      <c r="K15" s="16">
        <v>14</v>
      </c>
      <c r="L15" s="15">
        <v>2085</v>
      </c>
      <c r="M15" s="15">
        <v>2068</v>
      </c>
      <c r="N15" s="16">
        <v>17</v>
      </c>
      <c r="O15" s="15">
        <v>2078</v>
      </c>
      <c r="P15" s="15">
        <v>2059</v>
      </c>
      <c r="Q15" s="16">
        <v>19</v>
      </c>
      <c r="R15" s="15">
        <v>2046</v>
      </c>
      <c r="S15" s="15">
        <v>2031</v>
      </c>
      <c r="T15" s="16">
        <v>15</v>
      </c>
      <c r="U15" s="15">
        <v>2043</v>
      </c>
      <c r="V15" s="15">
        <v>2025</v>
      </c>
      <c r="W15" s="17">
        <v>18</v>
      </c>
      <c r="X15" s="15">
        <v>2034</v>
      </c>
      <c r="Y15" s="15">
        <v>2019</v>
      </c>
      <c r="Z15" s="17">
        <v>15</v>
      </c>
    </row>
    <row r="16" spans="2:26" ht="15.75" x14ac:dyDescent="0.25">
      <c r="B16" s="300" t="s">
        <v>13</v>
      </c>
      <c r="C16" s="1013">
        <v>808</v>
      </c>
      <c r="D16" s="1013">
        <v>805</v>
      </c>
      <c r="E16" s="1014">
        <v>3</v>
      </c>
      <c r="F16" s="1009">
        <v>781</v>
      </c>
      <c r="G16" s="1009">
        <v>778</v>
      </c>
      <c r="H16" s="1011">
        <v>3</v>
      </c>
      <c r="I16" s="1009">
        <v>745</v>
      </c>
      <c r="J16" s="1009">
        <v>736</v>
      </c>
      <c r="K16" s="1011">
        <v>9</v>
      </c>
      <c r="L16" s="1009">
        <v>712</v>
      </c>
      <c r="M16" s="1009">
        <v>706</v>
      </c>
      <c r="N16" s="1011">
        <v>6</v>
      </c>
      <c r="O16" s="1009">
        <v>686</v>
      </c>
      <c r="P16" s="1009">
        <v>685</v>
      </c>
      <c r="Q16" s="1011">
        <v>1</v>
      </c>
      <c r="R16" s="1009">
        <v>691</v>
      </c>
      <c r="S16" s="1009">
        <v>690</v>
      </c>
      <c r="T16" s="1011">
        <v>1</v>
      </c>
      <c r="U16" s="1009">
        <v>703</v>
      </c>
      <c r="V16" s="1009">
        <v>701</v>
      </c>
      <c r="W16" s="1015">
        <v>2</v>
      </c>
      <c r="X16" s="1009">
        <v>726</v>
      </c>
      <c r="Y16" s="1009">
        <v>723</v>
      </c>
      <c r="Z16" s="1015">
        <v>3</v>
      </c>
    </row>
    <row r="17" spans="2:26" ht="15.75" x14ac:dyDescent="0.25">
      <c r="B17" s="14" t="s">
        <v>11</v>
      </c>
      <c r="C17" s="468">
        <v>482</v>
      </c>
      <c r="D17" s="468">
        <v>481</v>
      </c>
      <c r="E17" s="137">
        <v>1</v>
      </c>
      <c r="F17" s="15">
        <v>482</v>
      </c>
      <c r="G17" s="15">
        <v>481</v>
      </c>
      <c r="H17" s="16">
        <v>1</v>
      </c>
      <c r="I17" s="15">
        <v>489</v>
      </c>
      <c r="J17" s="15">
        <v>484</v>
      </c>
      <c r="K17" s="16">
        <v>5</v>
      </c>
      <c r="L17" s="15">
        <v>471</v>
      </c>
      <c r="M17" s="15">
        <v>468</v>
      </c>
      <c r="N17" s="16">
        <v>3</v>
      </c>
      <c r="O17" s="15">
        <v>460</v>
      </c>
      <c r="P17" s="15">
        <v>459</v>
      </c>
      <c r="Q17" s="16">
        <v>1</v>
      </c>
      <c r="R17" s="15">
        <v>504</v>
      </c>
      <c r="S17" s="15">
        <v>503</v>
      </c>
      <c r="T17" s="16">
        <v>1</v>
      </c>
      <c r="U17" s="15">
        <v>479</v>
      </c>
      <c r="V17" s="15">
        <v>478</v>
      </c>
      <c r="W17" s="17">
        <v>1</v>
      </c>
      <c r="X17" s="15">
        <v>495</v>
      </c>
      <c r="Y17" s="15">
        <v>493</v>
      </c>
      <c r="Z17" s="17">
        <v>2</v>
      </c>
    </row>
    <row r="18" spans="2:26" ht="15.75" x14ac:dyDescent="0.25">
      <c r="B18" s="14" t="s">
        <v>12</v>
      </c>
      <c r="C18" s="468">
        <v>326</v>
      </c>
      <c r="D18" s="468">
        <v>324</v>
      </c>
      <c r="E18" s="137">
        <v>2</v>
      </c>
      <c r="F18" s="15">
        <v>299</v>
      </c>
      <c r="G18" s="15">
        <v>297</v>
      </c>
      <c r="H18" s="16">
        <v>2</v>
      </c>
      <c r="I18" s="15">
        <v>256</v>
      </c>
      <c r="J18" s="15">
        <v>252</v>
      </c>
      <c r="K18" s="16">
        <v>4</v>
      </c>
      <c r="L18" s="15">
        <v>241</v>
      </c>
      <c r="M18" s="15">
        <v>238</v>
      </c>
      <c r="N18" s="16">
        <v>3</v>
      </c>
      <c r="O18" s="15">
        <v>226</v>
      </c>
      <c r="P18" s="15">
        <v>226</v>
      </c>
      <c r="Q18" s="16">
        <v>0</v>
      </c>
      <c r="R18" s="15">
        <v>187</v>
      </c>
      <c r="S18" s="15">
        <v>187</v>
      </c>
      <c r="T18" s="16">
        <v>0</v>
      </c>
      <c r="U18" s="15">
        <v>224</v>
      </c>
      <c r="V18" s="15">
        <v>223</v>
      </c>
      <c r="W18" s="17">
        <v>1</v>
      </c>
      <c r="X18" s="15">
        <v>231</v>
      </c>
      <c r="Y18" s="15">
        <v>230</v>
      </c>
      <c r="Z18" s="17">
        <v>1</v>
      </c>
    </row>
    <row r="19" spans="2:26" ht="15.75" x14ac:dyDescent="0.25">
      <c r="B19" s="14" t="s">
        <v>14</v>
      </c>
      <c r="C19" s="468">
        <v>486</v>
      </c>
      <c r="D19" s="468">
        <v>485</v>
      </c>
      <c r="E19" s="137">
        <v>1</v>
      </c>
      <c r="F19" s="15">
        <v>445</v>
      </c>
      <c r="G19" s="15">
        <v>444</v>
      </c>
      <c r="H19" s="16">
        <v>1</v>
      </c>
      <c r="I19" s="15">
        <v>416</v>
      </c>
      <c r="J19" s="15">
        <v>411</v>
      </c>
      <c r="K19" s="16">
        <v>5</v>
      </c>
      <c r="L19" s="15">
        <v>387</v>
      </c>
      <c r="M19" s="15">
        <v>384</v>
      </c>
      <c r="N19" s="16">
        <v>3</v>
      </c>
      <c r="O19" s="15">
        <v>351</v>
      </c>
      <c r="P19" s="15">
        <v>350</v>
      </c>
      <c r="Q19" s="16">
        <v>1</v>
      </c>
      <c r="R19" s="15">
        <v>324</v>
      </c>
      <c r="S19" s="15">
        <v>323</v>
      </c>
      <c r="T19" s="16">
        <v>1</v>
      </c>
      <c r="U19" s="15">
        <v>291</v>
      </c>
      <c r="V19" s="15">
        <v>290</v>
      </c>
      <c r="W19" s="17">
        <v>1</v>
      </c>
      <c r="X19" s="15">
        <v>272</v>
      </c>
      <c r="Y19" s="15">
        <v>272</v>
      </c>
      <c r="Z19" s="17">
        <v>0</v>
      </c>
    </row>
    <row r="20" spans="2:26" ht="15.75" x14ac:dyDescent="0.25">
      <c r="B20" s="14" t="s">
        <v>15</v>
      </c>
      <c r="C20" s="468">
        <v>31</v>
      </c>
      <c r="D20" s="468">
        <v>31</v>
      </c>
      <c r="E20" s="137">
        <v>0</v>
      </c>
      <c r="F20" s="15">
        <v>29</v>
      </c>
      <c r="G20" s="15">
        <v>29</v>
      </c>
      <c r="H20" s="16">
        <v>0</v>
      </c>
      <c r="I20" s="15">
        <v>32</v>
      </c>
      <c r="J20" s="15">
        <v>31</v>
      </c>
      <c r="K20" s="16">
        <v>1</v>
      </c>
      <c r="L20" s="15">
        <v>41</v>
      </c>
      <c r="M20" s="15">
        <v>38</v>
      </c>
      <c r="N20" s="16">
        <v>3</v>
      </c>
      <c r="O20" s="15">
        <v>39</v>
      </c>
      <c r="P20" s="15">
        <v>39</v>
      </c>
      <c r="Q20" s="16">
        <v>0</v>
      </c>
      <c r="R20" s="15">
        <v>44</v>
      </c>
      <c r="S20" s="15">
        <v>44</v>
      </c>
      <c r="T20" s="16">
        <v>0</v>
      </c>
      <c r="U20" s="15">
        <v>48</v>
      </c>
      <c r="V20" s="15">
        <v>47</v>
      </c>
      <c r="W20" s="16">
        <v>1</v>
      </c>
      <c r="X20" s="15">
        <v>50</v>
      </c>
      <c r="Y20" s="15">
        <v>49</v>
      </c>
      <c r="Z20" s="16">
        <v>1</v>
      </c>
    </row>
    <row r="21" spans="2:26" ht="15.75" x14ac:dyDescent="0.25">
      <c r="B21" s="14"/>
      <c r="C21" s="468"/>
      <c r="D21" s="468"/>
      <c r="E21" s="137"/>
      <c r="F21" s="15"/>
      <c r="G21" s="15"/>
      <c r="H21" s="16"/>
      <c r="I21" s="15"/>
      <c r="J21" s="15"/>
      <c r="K21" s="16"/>
      <c r="L21" s="15"/>
      <c r="M21" s="15"/>
      <c r="N21" s="16"/>
      <c r="O21" s="15"/>
      <c r="P21" s="15"/>
      <c r="Q21" s="16"/>
      <c r="R21" s="18"/>
      <c r="S21" s="19"/>
      <c r="T21" s="20"/>
      <c r="U21" s="18"/>
      <c r="V21" s="21"/>
      <c r="W21" s="20"/>
      <c r="X21" s="18"/>
      <c r="Y21" s="21"/>
      <c r="Z21" s="20"/>
    </row>
    <row r="22" spans="2:26" ht="15.75" x14ac:dyDescent="0.25">
      <c r="B22" s="22" t="s">
        <v>16</v>
      </c>
      <c r="C22" s="469">
        <v>10250</v>
      </c>
      <c r="D22" s="469">
        <v>9687</v>
      </c>
      <c r="E22" s="153">
        <v>563</v>
      </c>
      <c r="F22" s="23">
        <v>10179</v>
      </c>
      <c r="G22" s="23">
        <v>9624</v>
      </c>
      <c r="H22" s="24">
        <v>555</v>
      </c>
      <c r="I22" s="23">
        <v>10112</v>
      </c>
      <c r="J22" s="23">
        <v>9486</v>
      </c>
      <c r="K22" s="24">
        <v>626</v>
      </c>
      <c r="L22" s="23">
        <v>10159</v>
      </c>
      <c r="M22" s="23">
        <v>9575</v>
      </c>
      <c r="N22" s="24">
        <v>584</v>
      </c>
      <c r="O22" s="23">
        <v>10099</v>
      </c>
      <c r="P22" s="23">
        <v>9550</v>
      </c>
      <c r="Q22" s="24">
        <v>549</v>
      </c>
      <c r="R22" s="23">
        <v>9968</v>
      </c>
      <c r="S22" s="23">
        <v>9449</v>
      </c>
      <c r="T22" s="24">
        <v>519</v>
      </c>
      <c r="U22" s="23">
        <v>9859</v>
      </c>
      <c r="V22" s="23">
        <v>9305</v>
      </c>
      <c r="W22" s="24">
        <v>554</v>
      </c>
      <c r="X22" s="23">
        <f>SUM(X9:X12,X14:X15,X17:X20)</f>
        <v>9726</v>
      </c>
      <c r="Y22" s="23">
        <f>SUM(Y9:Y12,Y14:Y15,Y17:Y20)</f>
        <v>9274</v>
      </c>
      <c r="Z22" s="24">
        <f>SUM(Z9:Z12,Z14:Z15,Z17:Z20)</f>
        <v>452</v>
      </c>
    </row>
    <row r="23" spans="2:26" ht="15.75" x14ac:dyDescent="0.25">
      <c r="B23" s="25" t="s">
        <v>17</v>
      </c>
      <c r="C23" s="470">
        <v>4211</v>
      </c>
      <c r="D23" s="470">
        <v>4184</v>
      </c>
      <c r="E23" s="158">
        <v>27</v>
      </c>
      <c r="F23" s="26">
        <v>4113</v>
      </c>
      <c r="G23" s="26">
        <v>4084</v>
      </c>
      <c r="H23" s="27">
        <v>29</v>
      </c>
      <c r="I23" s="26">
        <v>4005</v>
      </c>
      <c r="J23" s="26">
        <v>3957</v>
      </c>
      <c r="K23" s="27">
        <v>48</v>
      </c>
      <c r="L23" s="26">
        <v>3910</v>
      </c>
      <c r="M23" s="26">
        <v>3870</v>
      </c>
      <c r="N23" s="27">
        <v>40</v>
      </c>
      <c r="O23" s="26">
        <v>3825</v>
      </c>
      <c r="P23" s="26">
        <v>3800</v>
      </c>
      <c r="Q23" s="27">
        <v>25</v>
      </c>
      <c r="R23" s="26">
        <v>3783</v>
      </c>
      <c r="S23" s="26">
        <v>3764</v>
      </c>
      <c r="T23" s="27">
        <v>19</v>
      </c>
      <c r="U23" s="26">
        <v>3757</v>
      </c>
      <c r="V23" s="26">
        <v>3733</v>
      </c>
      <c r="W23" s="27">
        <v>24</v>
      </c>
      <c r="X23" s="26">
        <f>SUM(X10:X12,X14:X15,X17:X20)</f>
        <v>3772</v>
      </c>
      <c r="Y23" s="26">
        <f>SUM(Y10:Y12,Y14:Y15,Y17:Y20)</f>
        <v>3744</v>
      </c>
      <c r="Z23" s="27">
        <f>SUM(Z10:Z12,Z14:Z15,Z17:Z20)</f>
        <v>28</v>
      </c>
    </row>
    <row r="24" spans="2:26" x14ac:dyDescent="0.25">
      <c r="B24" s="21"/>
      <c r="C24" s="471"/>
      <c r="D24" s="471"/>
      <c r="E24" s="472"/>
      <c r="F24" s="21"/>
      <c r="G24" s="21"/>
      <c r="H24" s="20"/>
      <c r="I24" s="21"/>
      <c r="J24" s="21"/>
      <c r="K24" s="20"/>
      <c r="L24" s="21"/>
      <c r="M24" s="21"/>
      <c r="N24" s="20"/>
      <c r="O24" s="21"/>
      <c r="P24" s="21"/>
      <c r="Q24" s="20"/>
      <c r="R24" s="21"/>
      <c r="S24" s="21"/>
      <c r="T24" s="20"/>
      <c r="U24" s="21"/>
      <c r="V24" s="21"/>
      <c r="W24" s="20"/>
      <c r="X24" s="21"/>
      <c r="Y24" s="21"/>
      <c r="Z24" s="20"/>
    </row>
    <row r="25" spans="2:26" ht="15.75" x14ac:dyDescent="0.25">
      <c r="B25" s="28" t="s">
        <v>18</v>
      </c>
    </row>
    <row r="27" spans="2:26" ht="54.75" customHeight="1" x14ac:dyDescent="0.25">
      <c r="B27" s="1190" t="s">
        <v>954</v>
      </c>
      <c r="C27" s="1190"/>
      <c r="D27" s="1190"/>
      <c r="E27" s="1190"/>
      <c r="F27" s="1190"/>
      <c r="G27" s="1190"/>
      <c r="H27" s="1190"/>
      <c r="I27" s="1190"/>
      <c r="J27" s="1190"/>
      <c r="K27" s="1190"/>
      <c r="L27" s="1190"/>
      <c r="M27" s="1190"/>
      <c r="N27" s="1190"/>
    </row>
    <row r="28" spans="2:26" ht="37.5" customHeight="1" x14ac:dyDescent="0.25">
      <c r="B28" s="1177" t="s">
        <v>953</v>
      </c>
      <c r="C28" s="1177"/>
      <c r="D28" s="1177"/>
      <c r="E28" s="1177"/>
      <c r="F28" s="1177"/>
      <c r="G28" s="1177"/>
      <c r="H28" s="1177"/>
      <c r="I28" s="1177"/>
      <c r="J28" s="1177"/>
      <c r="K28" s="1177"/>
      <c r="L28" s="1177"/>
      <c r="M28" s="1177"/>
      <c r="N28" s="1177"/>
    </row>
  </sheetData>
  <mergeCells count="27">
    <mergeCell ref="B1:K1"/>
    <mergeCell ref="O4:Q4"/>
    <mergeCell ref="R4:T4"/>
    <mergeCell ref="U4:W4"/>
    <mergeCell ref="O5:O6"/>
    <mergeCell ref="P5:Q5"/>
    <mergeCell ref="R5:R6"/>
    <mergeCell ref="S5:T5"/>
    <mergeCell ref="U5:U6"/>
    <mergeCell ref="V5:W5"/>
    <mergeCell ref="C4:E4"/>
    <mergeCell ref="F4:H4"/>
    <mergeCell ref="I4:K4"/>
    <mergeCell ref="L4:N4"/>
    <mergeCell ref="C5:C6"/>
    <mergeCell ref="D5:E5"/>
    <mergeCell ref="B27:N27"/>
    <mergeCell ref="B28:N28"/>
    <mergeCell ref="X4:Z4"/>
    <mergeCell ref="X5:X6"/>
    <mergeCell ref="Y5:Z5"/>
    <mergeCell ref="F5:F6"/>
    <mergeCell ref="G5:H5"/>
    <mergeCell ref="I5:I6"/>
    <mergeCell ref="J5:K5"/>
    <mergeCell ref="L5:L6"/>
    <mergeCell ref="M5:N5"/>
  </mergeCells>
  <pageMargins left="0.25" right="0.25" top="0.75" bottom="0.75" header="0.3" footer="0.3"/>
  <pageSetup paperSize="9" fitToWidth="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pageSetUpPr fitToPage="1"/>
  </sheetPr>
  <dimension ref="B1:N45"/>
  <sheetViews>
    <sheetView workbookViewId="0">
      <selection activeCell="B27" sqref="B27:G27"/>
    </sheetView>
  </sheetViews>
  <sheetFormatPr defaultRowHeight="15" x14ac:dyDescent="0.25"/>
  <cols>
    <col min="1" max="1" width="5.85546875" customWidth="1"/>
    <col min="2" max="2" width="43.140625" customWidth="1"/>
    <col min="3" max="3" width="17.7109375" customWidth="1"/>
    <col min="4" max="4" width="17" customWidth="1"/>
    <col min="5" max="5" width="15.5703125" customWidth="1"/>
    <col min="6" max="7" width="14.7109375" customWidth="1"/>
    <col min="8" max="8" width="13.85546875" customWidth="1"/>
  </cols>
  <sheetData>
    <row r="1" spans="2:8" ht="32.25" customHeight="1" x14ac:dyDescent="0.25">
      <c r="B1" s="1208" t="s">
        <v>882</v>
      </c>
      <c r="C1" s="1208"/>
      <c r="D1" s="1208"/>
      <c r="E1" s="1208"/>
      <c r="F1" s="1208"/>
      <c r="G1" s="1208"/>
      <c r="H1" s="737"/>
    </row>
    <row r="2" spans="2:8" ht="15.75" x14ac:dyDescent="0.25">
      <c r="B2" s="29"/>
      <c r="C2" s="28"/>
      <c r="D2" s="28"/>
      <c r="E2" s="28"/>
      <c r="F2" s="28"/>
      <c r="G2" s="28"/>
      <c r="H2" s="28"/>
    </row>
    <row r="3" spans="2:8" ht="15.75" x14ac:dyDescent="0.25">
      <c r="B3" s="30" t="s">
        <v>1</v>
      </c>
      <c r="C3" s="28"/>
      <c r="D3" s="28"/>
      <c r="E3" s="28"/>
      <c r="F3" s="28"/>
      <c r="G3" s="28"/>
      <c r="H3" s="28"/>
    </row>
    <row r="4" spans="2:8" ht="15.75" x14ac:dyDescent="0.25">
      <c r="B4" s="5"/>
      <c r="C4" s="1209" t="s">
        <v>183</v>
      </c>
      <c r="D4" s="1209" t="s">
        <v>25</v>
      </c>
      <c r="E4" s="1209" t="s">
        <v>20</v>
      </c>
      <c r="F4" s="1212" t="s">
        <v>21</v>
      </c>
      <c r="G4" s="1213" t="s">
        <v>22</v>
      </c>
      <c r="H4" s="736"/>
    </row>
    <row r="5" spans="2:8" ht="15.75" x14ac:dyDescent="0.25">
      <c r="B5" s="6"/>
      <c r="C5" s="1210"/>
      <c r="D5" s="1210"/>
      <c r="E5" s="1210"/>
      <c r="F5" s="1212"/>
      <c r="G5" s="1213"/>
      <c r="H5" s="736"/>
    </row>
    <row r="6" spans="2:8" ht="15.75" x14ac:dyDescent="0.25">
      <c r="B6" s="6"/>
      <c r="C6" s="1211"/>
      <c r="D6" s="1211"/>
      <c r="E6" s="1211"/>
      <c r="F6" s="1212"/>
      <c r="G6" s="1213"/>
      <c r="H6" s="736"/>
    </row>
    <row r="7" spans="2:8" ht="15.75" x14ac:dyDescent="0.25">
      <c r="B7" s="9"/>
      <c r="C7" s="31"/>
      <c r="D7" s="31"/>
      <c r="E7" s="32"/>
      <c r="F7" s="33"/>
      <c r="G7" s="34"/>
      <c r="H7" s="12"/>
    </row>
    <row r="8" spans="2:8" ht="15.75" x14ac:dyDescent="0.25">
      <c r="B8" s="11" t="s">
        <v>789</v>
      </c>
      <c r="C8" s="35"/>
      <c r="D8" s="35"/>
      <c r="E8" s="36"/>
      <c r="F8" s="33"/>
      <c r="G8" s="37"/>
      <c r="H8" s="12"/>
    </row>
    <row r="9" spans="2:8" ht="15.75" x14ac:dyDescent="0.25">
      <c r="B9" s="14" t="s">
        <v>8</v>
      </c>
      <c r="C9" s="15">
        <v>6083</v>
      </c>
      <c r="D9" s="15">
        <v>5954</v>
      </c>
      <c r="E9" s="38">
        <f>D9-C9</f>
        <v>-129</v>
      </c>
      <c r="F9" s="39">
        <v>721</v>
      </c>
      <c r="G9" s="40">
        <v>592</v>
      </c>
      <c r="H9" s="14"/>
    </row>
    <row r="10" spans="2:8" ht="15.75" x14ac:dyDescent="0.25">
      <c r="B10" s="14" t="s">
        <v>843</v>
      </c>
      <c r="C10" s="15">
        <v>146</v>
      </c>
      <c r="D10" s="15">
        <v>149</v>
      </c>
      <c r="E10" s="38">
        <f t="shared" ref="E10:E16" si="0">D10-C10</f>
        <v>3</v>
      </c>
      <c r="F10" s="41">
        <v>2</v>
      </c>
      <c r="G10" s="42">
        <v>5</v>
      </c>
      <c r="H10" s="734"/>
    </row>
    <row r="11" spans="2:8" ht="15.75" x14ac:dyDescent="0.25">
      <c r="B11" s="14" t="s">
        <v>9</v>
      </c>
      <c r="C11" s="15">
        <v>79</v>
      </c>
      <c r="D11" s="15">
        <v>78</v>
      </c>
      <c r="E11" s="38">
        <f t="shared" si="0"/>
        <v>-1</v>
      </c>
      <c r="F11" s="41">
        <v>4</v>
      </c>
      <c r="G11" s="42">
        <v>3</v>
      </c>
      <c r="H11" s="734"/>
    </row>
    <row r="12" spans="2:8" ht="15.75" x14ac:dyDescent="0.25">
      <c r="B12" s="14" t="s">
        <v>844</v>
      </c>
      <c r="C12" s="15">
        <v>49</v>
      </c>
      <c r="D12" s="15">
        <v>48</v>
      </c>
      <c r="E12" s="38">
        <f t="shared" si="0"/>
        <v>-1</v>
      </c>
      <c r="F12" s="41">
        <v>3</v>
      </c>
      <c r="G12" s="42">
        <v>2</v>
      </c>
      <c r="H12" s="734"/>
    </row>
    <row r="13" spans="2:8" ht="15.75" x14ac:dyDescent="0.25">
      <c r="B13" s="14" t="s">
        <v>10</v>
      </c>
      <c r="C13" s="15">
        <v>2437</v>
      </c>
      <c r="D13" s="15">
        <v>2449</v>
      </c>
      <c r="E13" s="38">
        <f t="shared" si="0"/>
        <v>12</v>
      </c>
      <c r="F13" s="41">
        <v>54</v>
      </c>
      <c r="G13" s="42">
        <v>66</v>
      </c>
      <c r="H13" s="734"/>
    </row>
    <row r="14" spans="2:8" ht="15.75" x14ac:dyDescent="0.25">
      <c r="B14" s="14" t="s">
        <v>13</v>
      </c>
      <c r="C14" s="15">
        <v>704</v>
      </c>
      <c r="D14" s="15">
        <v>726</v>
      </c>
      <c r="E14" s="38">
        <f t="shared" si="0"/>
        <v>22</v>
      </c>
      <c r="F14" s="41">
        <v>42</v>
      </c>
      <c r="G14" s="42">
        <v>64</v>
      </c>
      <c r="H14" s="734"/>
    </row>
    <row r="15" spans="2:8" ht="15.75" x14ac:dyDescent="0.25">
      <c r="B15" s="14" t="s">
        <v>14</v>
      </c>
      <c r="C15" s="15">
        <v>290</v>
      </c>
      <c r="D15" s="15">
        <v>272</v>
      </c>
      <c r="E15" s="38">
        <f t="shared" si="0"/>
        <v>-18</v>
      </c>
      <c r="F15" s="41">
        <v>26</v>
      </c>
      <c r="G15" s="42">
        <v>8</v>
      </c>
      <c r="H15" s="734"/>
    </row>
    <row r="16" spans="2:8" ht="15.75" x14ac:dyDescent="0.25">
      <c r="B16" s="14" t="s">
        <v>15</v>
      </c>
      <c r="C16" s="15">
        <v>50</v>
      </c>
      <c r="D16" s="15">
        <v>50</v>
      </c>
      <c r="E16" s="38">
        <f t="shared" si="0"/>
        <v>0</v>
      </c>
      <c r="F16" s="41">
        <v>3</v>
      </c>
      <c r="G16" s="42">
        <v>3</v>
      </c>
      <c r="H16" s="734"/>
    </row>
    <row r="17" spans="2:14" ht="15.75" x14ac:dyDescent="0.25">
      <c r="B17" s="14"/>
      <c r="C17" s="18"/>
      <c r="D17" s="18"/>
      <c r="E17" s="43"/>
      <c r="F17" s="41"/>
      <c r="G17" s="44"/>
      <c r="H17" s="14"/>
    </row>
    <row r="18" spans="2:14" ht="15.75" x14ac:dyDescent="0.25">
      <c r="B18" s="22" t="s">
        <v>16</v>
      </c>
      <c r="C18" s="23">
        <v>9838</v>
      </c>
      <c r="D18" s="23">
        <v>9726</v>
      </c>
      <c r="E18" s="47">
        <f>SUM(E9:E16)</f>
        <v>-112</v>
      </c>
      <c r="F18" s="45">
        <v>855</v>
      </c>
      <c r="G18" s="46">
        <v>743</v>
      </c>
      <c r="H18" s="25"/>
    </row>
    <row r="19" spans="2:14" ht="15.75" x14ac:dyDescent="0.25">
      <c r="B19" s="25" t="s">
        <v>17</v>
      </c>
      <c r="C19" s="26">
        <v>3755</v>
      </c>
      <c r="D19" s="26">
        <v>3772</v>
      </c>
      <c r="E19" s="47">
        <f>SUM(E10:E16)</f>
        <v>17</v>
      </c>
      <c r="F19" s="48">
        <v>134</v>
      </c>
      <c r="G19" s="49">
        <v>151</v>
      </c>
      <c r="H19" s="735"/>
    </row>
    <row r="20" spans="2:14" ht="15.75" x14ac:dyDescent="0.25">
      <c r="B20" s="50"/>
      <c r="C20" s="51"/>
      <c r="D20" s="51"/>
      <c r="E20" s="52"/>
      <c r="F20" s="51"/>
      <c r="G20" s="44"/>
      <c r="H20" s="14"/>
    </row>
    <row r="21" spans="2:14" ht="15.75" x14ac:dyDescent="0.25">
      <c r="B21" s="28" t="s">
        <v>18</v>
      </c>
      <c r="C21" s="53"/>
      <c r="D21" s="53"/>
      <c r="E21" s="53"/>
      <c r="F21" s="53"/>
      <c r="G21" s="53"/>
      <c r="H21" s="53"/>
    </row>
    <row r="23" spans="2:14" x14ac:dyDescent="0.25">
      <c r="B23" s="1" t="s">
        <v>23</v>
      </c>
    </row>
    <row r="24" spans="2:14" ht="87" customHeight="1" x14ac:dyDescent="0.25">
      <c r="B24" s="1174" t="s">
        <v>991</v>
      </c>
      <c r="C24" s="1174"/>
      <c r="D24" s="1174"/>
      <c r="E24" s="1174"/>
      <c r="F24" s="1174"/>
      <c r="G24" s="1174"/>
    </row>
    <row r="25" spans="2:14" ht="42" customHeight="1" x14ac:dyDescent="0.25">
      <c r="B25" s="1174" t="s">
        <v>768</v>
      </c>
      <c r="C25" s="1174"/>
      <c r="D25" s="1174"/>
      <c r="E25" s="1174"/>
      <c r="F25" s="1174"/>
      <c r="G25" s="1174"/>
    </row>
    <row r="27" spans="2:14" ht="34.5" customHeight="1" x14ac:dyDescent="0.25">
      <c r="B27" s="1177" t="s">
        <v>953</v>
      </c>
      <c r="C27" s="1177"/>
      <c r="D27" s="1177"/>
      <c r="E27" s="1177"/>
      <c r="F27" s="1177"/>
      <c r="G27" s="1177"/>
      <c r="H27" s="1005"/>
      <c r="I27" s="1005"/>
      <c r="J27" s="1005"/>
      <c r="K27" s="1005"/>
      <c r="L27" s="1005"/>
      <c r="M27" s="1005"/>
      <c r="N27" s="1005"/>
    </row>
    <row r="30" spans="2:14" ht="15.75" customHeight="1" x14ac:dyDescent="0.25">
      <c r="B30" s="1214" t="s">
        <v>883</v>
      </c>
      <c r="C30" s="1214"/>
      <c r="D30" s="1214"/>
      <c r="E30" s="1214"/>
      <c r="F30" s="1214"/>
      <c r="G30" s="1214"/>
      <c r="H30" s="737"/>
    </row>
    <row r="32" spans="2:14" ht="15.75" x14ac:dyDescent="0.25">
      <c r="B32" s="30" t="s">
        <v>1</v>
      </c>
      <c r="C32" s="28"/>
      <c r="D32" s="28"/>
      <c r="E32" s="28"/>
      <c r="F32" s="28"/>
      <c r="G32" s="28"/>
    </row>
    <row r="33" spans="2:14" ht="15.75" x14ac:dyDescent="0.25">
      <c r="B33" s="5"/>
      <c r="C33" s="1209" t="s">
        <v>183</v>
      </c>
      <c r="D33" s="1209" t="s">
        <v>25</v>
      </c>
      <c r="E33" s="1209" t="s">
        <v>20</v>
      </c>
      <c r="F33" s="1212" t="s">
        <v>21</v>
      </c>
      <c r="G33" s="1213" t="s">
        <v>22</v>
      </c>
    </row>
    <row r="34" spans="2:14" ht="15.75" x14ac:dyDescent="0.25">
      <c r="B34" s="6"/>
      <c r="C34" s="1210"/>
      <c r="D34" s="1210"/>
      <c r="E34" s="1210"/>
      <c r="F34" s="1212"/>
      <c r="G34" s="1213"/>
    </row>
    <row r="35" spans="2:14" ht="15.75" x14ac:dyDescent="0.25">
      <c r="B35" s="6"/>
      <c r="C35" s="1211"/>
      <c r="D35" s="1211"/>
      <c r="E35" s="1211"/>
      <c r="F35" s="1212"/>
      <c r="G35" s="1213"/>
    </row>
    <row r="36" spans="2:14" ht="15.75" x14ac:dyDescent="0.25">
      <c r="B36" s="517"/>
      <c r="C36" s="31"/>
      <c r="D36" s="31"/>
      <c r="E36" s="32"/>
      <c r="F36" s="33"/>
      <c r="G36" s="519"/>
    </row>
    <row r="37" spans="2:14" ht="15.75" x14ac:dyDescent="0.25">
      <c r="B37" s="14" t="s">
        <v>990</v>
      </c>
      <c r="C37" s="15">
        <v>1488</v>
      </c>
      <c r="D37" s="15">
        <v>1486</v>
      </c>
      <c r="E37" s="38">
        <f>D37-C37</f>
        <v>-2</v>
      </c>
      <c r="F37" s="41">
        <v>10</v>
      </c>
      <c r="G37" s="42">
        <v>8</v>
      </c>
    </row>
    <row r="38" spans="2:14" ht="15.75" x14ac:dyDescent="0.25">
      <c r="B38" s="14" t="s">
        <v>948</v>
      </c>
      <c r="C38" s="15">
        <v>768</v>
      </c>
      <c r="D38" s="15">
        <v>788</v>
      </c>
      <c r="E38" s="38">
        <f>D38-C38</f>
        <v>20</v>
      </c>
      <c r="F38" s="41">
        <v>34</v>
      </c>
      <c r="G38" s="42">
        <v>54</v>
      </c>
    </row>
    <row r="39" spans="2:14" ht="15.75" x14ac:dyDescent="0.25">
      <c r="B39" s="14" t="s">
        <v>301</v>
      </c>
      <c r="C39" s="15">
        <v>181</v>
      </c>
      <c r="D39" s="15">
        <v>175</v>
      </c>
      <c r="E39" s="38">
        <f>D39-C39</f>
        <v>-6</v>
      </c>
      <c r="F39" s="41">
        <v>10</v>
      </c>
      <c r="G39" s="42">
        <v>4</v>
      </c>
    </row>
    <row r="40" spans="2:14" ht="15.75" x14ac:dyDescent="0.25">
      <c r="B40" s="14"/>
      <c r="C40" s="18"/>
      <c r="D40" s="18"/>
      <c r="E40" s="43"/>
      <c r="F40" s="41"/>
      <c r="G40" s="44"/>
    </row>
    <row r="41" spans="2:14" ht="15.75" x14ac:dyDescent="0.25">
      <c r="B41" s="22" t="s">
        <v>16</v>
      </c>
      <c r="C41" s="23">
        <v>2437</v>
      </c>
      <c r="D41" s="23">
        <v>2449</v>
      </c>
      <c r="E41" s="47">
        <f>SUM(E37:E39)</f>
        <v>12</v>
      </c>
      <c r="F41" s="45">
        <v>54</v>
      </c>
      <c r="G41" s="46">
        <v>66</v>
      </c>
    </row>
    <row r="42" spans="2:14" ht="15.75" x14ac:dyDescent="0.25">
      <c r="B42" s="50"/>
      <c r="C42" s="51"/>
      <c r="D42" s="51"/>
      <c r="E42" s="52"/>
      <c r="F42" s="51"/>
      <c r="G42" s="44"/>
    </row>
    <row r="43" spans="2:14" ht="15.75" x14ac:dyDescent="0.25">
      <c r="B43" s="28" t="s">
        <v>18</v>
      </c>
    </row>
    <row r="45" spans="2:14" ht="33" customHeight="1" x14ac:dyDescent="0.25">
      <c r="B45" s="1177" t="s">
        <v>953</v>
      </c>
      <c r="C45" s="1177"/>
      <c r="D45" s="1177"/>
      <c r="E45" s="1177"/>
      <c r="F45" s="1177"/>
      <c r="G45" s="1177"/>
      <c r="H45" s="1005"/>
      <c r="I45" s="1005"/>
      <c r="J45" s="1005"/>
      <c r="K45" s="1005"/>
      <c r="L45" s="1005"/>
      <c r="M45" s="1005"/>
      <c r="N45" s="1005"/>
    </row>
  </sheetData>
  <mergeCells count="16">
    <mergeCell ref="B27:G27"/>
    <mergeCell ref="B45:G45"/>
    <mergeCell ref="B1:G1"/>
    <mergeCell ref="B24:G24"/>
    <mergeCell ref="B25:G25"/>
    <mergeCell ref="C33:C35"/>
    <mergeCell ref="D33:D35"/>
    <mergeCell ref="E33:E35"/>
    <mergeCell ref="F33:F35"/>
    <mergeCell ref="G33:G35"/>
    <mergeCell ref="B30:G30"/>
    <mergeCell ref="C4:C6"/>
    <mergeCell ref="D4:D6"/>
    <mergeCell ref="E4:E6"/>
    <mergeCell ref="F4:F6"/>
    <mergeCell ref="G4:G6"/>
  </mergeCells>
  <pageMargins left="0.7" right="0.7" top="0.75" bottom="0.75" header="0.3" footer="0.3"/>
  <pageSetup paperSize="9" scale="9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pageSetUpPr fitToPage="1"/>
  </sheetPr>
  <dimension ref="B1:R29"/>
  <sheetViews>
    <sheetView workbookViewId="0">
      <selection activeCell="V18" sqref="V18"/>
    </sheetView>
  </sheetViews>
  <sheetFormatPr defaultRowHeight="15" x14ac:dyDescent="0.25"/>
  <cols>
    <col min="1" max="1" width="4.5703125" customWidth="1"/>
    <col min="2" max="2" width="25.85546875" customWidth="1"/>
    <col min="6" max="6" width="10.5703125" customWidth="1"/>
    <col min="10" max="10" width="10.85546875" customWidth="1"/>
    <col min="14" max="14" width="10.7109375" customWidth="1"/>
    <col min="18" max="18" width="10.5703125" customWidth="1"/>
  </cols>
  <sheetData>
    <row r="1" spans="2:18" ht="15.75" x14ac:dyDescent="0.25">
      <c r="B1" s="1214" t="s">
        <v>884</v>
      </c>
      <c r="C1" s="1214"/>
      <c r="D1" s="1214"/>
      <c r="E1" s="1214"/>
      <c r="F1" s="1214"/>
      <c r="G1" s="1214"/>
      <c r="H1" s="1214"/>
      <c r="I1" s="1214"/>
      <c r="J1" s="1214"/>
      <c r="K1" s="1214"/>
      <c r="L1" s="1214"/>
      <c r="M1" s="1214"/>
      <c r="N1" s="1214"/>
      <c r="O1" s="1214"/>
      <c r="P1" s="1214"/>
      <c r="Q1" s="1214"/>
      <c r="R1" s="1214"/>
    </row>
    <row r="2" spans="2:18" ht="15.75" x14ac:dyDescent="0.25">
      <c r="B2" s="54"/>
      <c r="C2" s="54"/>
      <c r="D2" s="54"/>
      <c r="E2" s="54"/>
      <c r="F2" s="54"/>
      <c r="G2" s="54"/>
      <c r="H2" s="54"/>
      <c r="I2" s="54"/>
      <c r="J2" s="54"/>
      <c r="K2" s="54"/>
      <c r="L2" s="54"/>
      <c r="M2" s="54"/>
      <c r="N2" s="28"/>
      <c r="O2" s="28"/>
      <c r="P2" s="55"/>
      <c r="Q2" s="56"/>
      <c r="R2" s="57"/>
    </row>
    <row r="3" spans="2:18" ht="15.75" x14ac:dyDescent="0.25">
      <c r="B3" s="3" t="s">
        <v>1</v>
      </c>
      <c r="C3" s="28"/>
      <c r="D3" s="28"/>
      <c r="E3" s="28"/>
      <c r="F3" s="28"/>
      <c r="G3" s="28"/>
      <c r="H3" s="28"/>
      <c r="I3" s="28"/>
      <c r="J3" s="28"/>
      <c r="K3" s="28"/>
      <c r="L3" s="28"/>
      <c r="M3" s="28"/>
      <c r="N3" s="28"/>
      <c r="O3" s="28"/>
      <c r="P3" s="55"/>
      <c r="Q3" s="4"/>
      <c r="R3" s="58"/>
    </row>
    <row r="4" spans="2:18" ht="15.75" x14ac:dyDescent="0.25">
      <c r="B4" s="5"/>
      <c r="C4" s="1195" t="s">
        <v>182</v>
      </c>
      <c r="D4" s="1215"/>
      <c r="E4" s="1215"/>
      <c r="F4" s="1216"/>
      <c r="G4" s="1195" t="s">
        <v>2</v>
      </c>
      <c r="H4" s="1215"/>
      <c r="I4" s="1215"/>
      <c r="J4" s="1216"/>
      <c r="K4" s="1195" t="s">
        <v>3</v>
      </c>
      <c r="L4" s="1215"/>
      <c r="M4" s="1215"/>
      <c r="N4" s="1216"/>
      <c r="O4" s="1195" t="s">
        <v>19</v>
      </c>
      <c r="P4" s="1215"/>
      <c r="Q4" s="1215"/>
      <c r="R4" s="1216"/>
    </row>
    <row r="5" spans="2:18" ht="15.75" x14ac:dyDescent="0.25">
      <c r="B5" s="6"/>
      <c r="C5" s="1180" t="s">
        <v>26</v>
      </c>
      <c r="D5" s="1185" t="s">
        <v>5</v>
      </c>
      <c r="E5" s="1196"/>
      <c r="F5" s="1197"/>
      <c r="G5" s="1180" t="s">
        <v>26</v>
      </c>
      <c r="H5" s="1185" t="s">
        <v>5</v>
      </c>
      <c r="I5" s="1196"/>
      <c r="J5" s="1197"/>
      <c r="K5" s="1180" t="s">
        <v>26</v>
      </c>
      <c r="L5" s="1185" t="s">
        <v>5</v>
      </c>
      <c r="M5" s="1196"/>
      <c r="N5" s="1197"/>
      <c r="O5" s="1180" t="s">
        <v>26</v>
      </c>
      <c r="P5" s="1185" t="s">
        <v>5</v>
      </c>
      <c r="Q5" s="1196"/>
      <c r="R5" s="1197"/>
    </row>
    <row r="6" spans="2:18" ht="46.5" customHeight="1" x14ac:dyDescent="0.25">
      <c r="B6" s="6"/>
      <c r="C6" s="1217"/>
      <c r="D6" s="7" t="s">
        <v>347</v>
      </c>
      <c r="E6" s="60" t="s">
        <v>27</v>
      </c>
      <c r="F6" s="8" t="s">
        <v>856</v>
      </c>
      <c r="G6" s="1217"/>
      <c r="H6" s="7" t="s">
        <v>347</v>
      </c>
      <c r="I6" s="61" t="s">
        <v>27</v>
      </c>
      <c r="J6" s="62" t="s">
        <v>856</v>
      </c>
      <c r="K6" s="1217"/>
      <c r="L6" s="7" t="s">
        <v>347</v>
      </c>
      <c r="M6" s="61" t="s">
        <v>27</v>
      </c>
      <c r="N6" s="62" t="s">
        <v>856</v>
      </c>
      <c r="O6" s="1217"/>
      <c r="P6" s="292" t="s">
        <v>347</v>
      </c>
      <c r="Q6" s="61" t="s">
        <v>27</v>
      </c>
      <c r="R6" s="62" t="s">
        <v>856</v>
      </c>
    </row>
    <row r="7" spans="2:18" ht="15.75" x14ac:dyDescent="0.25">
      <c r="B7" s="9"/>
      <c r="C7" s="9"/>
      <c r="D7" s="9"/>
      <c r="E7" s="63"/>
      <c r="F7" s="10"/>
      <c r="G7" s="9"/>
      <c r="H7" s="9"/>
      <c r="I7" s="63"/>
      <c r="J7" s="10"/>
      <c r="K7" s="9"/>
      <c r="L7" s="9"/>
      <c r="M7" s="63"/>
      <c r="N7" s="10"/>
      <c r="O7" s="293"/>
      <c r="P7" s="293"/>
      <c r="Q7" s="63"/>
      <c r="R7" s="294"/>
    </row>
    <row r="8" spans="2:18" ht="15.75" x14ac:dyDescent="0.25">
      <c r="B8" s="14" t="s">
        <v>28</v>
      </c>
      <c r="C8" s="15">
        <v>5750</v>
      </c>
      <c r="D8" s="15">
        <v>0</v>
      </c>
      <c r="E8" s="64">
        <v>5750</v>
      </c>
      <c r="F8" s="16">
        <v>0</v>
      </c>
      <c r="G8" s="15">
        <v>5685</v>
      </c>
      <c r="H8" s="15">
        <v>0</v>
      </c>
      <c r="I8" s="64">
        <v>5685</v>
      </c>
      <c r="J8" s="16">
        <v>0</v>
      </c>
      <c r="K8" s="15">
        <v>5572</v>
      </c>
      <c r="L8" s="15">
        <v>0</v>
      </c>
      <c r="M8" s="64">
        <v>5572</v>
      </c>
      <c r="N8" s="16">
        <v>0</v>
      </c>
      <c r="O8" s="15">
        <v>5530</v>
      </c>
      <c r="P8" s="15">
        <v>0</v>
      </c>
      <c r="Q8" s="64">
        <v>5530</v>
      </c>
      <c r="R8" s="16">
        <v>0</v>
      </c>
    </row>
    <row r="9" spans="2:18" ht="15.75" x14ac:dyDescent="0.25">
      <c r="B9" s="14" t="s">
        <v>29</v>
      </c>
      <c r="C9" s="15">
        <v>3800</v>
      </c>
      <c r="D9" s="15">
        <v>1717</v>
      </c>
      <c r="E9" s="64">
        <v>1075</v>
      </c>
      <c r="F9" s="16">
        <v>1008</v>
      </c>
      <c r="G9" s="15">
        <v>3764</v>
      </c>
      <c r="H9" s="15">
        <v>1712</v>
      </c>
      <c r="I9" s="64">
        <v>1074</v>
      </c>
      <c r="J9" s="16">
        <v>978</v>
      </c>
      <c r="K9" s="15">
        <v>3733</v>
      </c>
      <c r="L9" s="15">
        <v>1713</v>
      </c>
      <c r="M9" s="64">
        <v>1092</v>
      </c>
      <c r="N9" s="16">
        <v>928</v>
      </c>
      <c r="O9" s="15">
        <v>3744</v>
      </c>
      <c r="P9" s="15">
        <v>1711</v>
      </c>
      <c r="Q9" s="64">
        <v>1143</v>
      </c>
      <c r="R9" s="16">
        <v>890</v>
      </c>
    </row>
    <row r="10" spans="2:18" ht="15.75" x14ac:dyDescent="0.25">
      <c r="B10" s="14"/>
      <c r="C10" s="15"/>
      <c r="D10" s="15"/>
      <c r="E10" s="64"/>
      <c r="F10" s="16"/>
      <c r="G10" s="15"/>
      <c r="H10" s="15"/>
      <c r="I10" s="64"/>
      <c r="J10" s="16"/>
      <c r="K10" s="15"/>
      <c r="L10" s="15"/>
      <c r="M10" s="64"/>
      <c r="N10" s="16"/>
      <c r="O10" s="15"/>
      <c r="P10" s="15"/>
      <c r="Q10" s="64"/>
      <c r="R10" s="16"/>
    </row>
    <row r="11" spans="2:18" ht="15.75" x14ac:dyDescent="0.25">
      <c r="B11" s="22" t="s">
        <v>30</v>
      </c>
      <c r="C11" s="23">
        <v>9550</v>
      </c>
      <c r="D11" s="23">
        <v>1717</v>
      </c>
      <c r="E11" s="65">
        <v>6825</v>
      </c>
      <c r="F11" s="24">
        <v>1008</v>
      </c>
      <c r="G11" s="23">
        <v>9449</v>
      </c>
      <c r="H11" s="23">
        <v>1712</v>
      </c>
      <c r="I11" s="65">
        <v>6759</v>
      </c>
      <c r="J11" s="24">
        <v>978</v>
      </c>
      <c r="K11" s="23">
        <v>9305</v>
      </c>
      <c r="L11" s="23">
        <v>1713</v>
      </c>
      <c r="M11" s="65">
        <v>6664</v>
      </c>
      <c r="N11" s="24">
        <v>928</v>
      </c>
      <c r="O11" s="23">
        <f>SUM(O8:O9)</f>
        <v>9274</v>
      </c>
      <c r="P11" s="23">
        <f>SUM(P8:P9)</f>
        <v>1711</v>
      </c>
      <c r="Q11" s="65">
        <f>SUM(Q8:Q9)</f>
        <v>6673</v>
      </c>
      <c r="R11" s="24">
        <f>SUM(R8:R9)</f>
        <v>890</v>
      </c>
    </row>
    <row r="12" spans="2:18" ht="15.75" x14ac:dyDescent="0.25">
      <c r="B12" s="50"/>
      <c r="C12" s="50"/>
      <c r="D12" s="50"/>
      <c r="E12" s="66"/>
      <c r="F12" s="67"/>
      <c r="G12" s="50"/>
      <c r="H12" s="50"/>
      <c r="I12" s="66"/>
      <c r="J12" s="67"/>
      <c r="K12" s="50"/>
      <c r="L12" s="50"/>
      <c r="M12" s="66"/>
      <c r="N12" s="67"/>
      <c r="O12" s="50"/>
      <c r="P12" s="50"/>
      <c r="Q12" s="66"/>
      <c r="R12" s="67"/>
    </row>
    <row r="13" spans="2:18" ht="15.75" x14ac:dyDescent="0.25">
      <c r="B13" s="55"/>
      <c r="C13" s="55"/>
      <c r="D13" s="55"/>
      <c r="E13" s="55"/>
      <c r="F13" s="55"/>
      <c r="G13" s="55"/>
      <c r="H13" s="55"/>
      <c r="I13" s="55"/>
      <c r="J13" s="55"/>
      <c r="K13" s="55"/>
      <c r="L13" s="55"/>
      <c r="M13" s="55"/>
      <c r="N13" s="55"/>
      <c r="O13" s="55"/>
      <c r="P13" s="55"/>
      <c r="Q13" s="55"/>
      <c r="R13" s="55"/>
    </row>
    <row r="14" spans="2:18" ht="15.75" x14ac:dyDescent="0.25">
      <c r="B14" s="55"/>
      <c r="C14" s="55"/>
      <c r="D14" s="55"/>
      <c r="E14" s="55"/>
      <c r="F14" s="55"/>
      <c r="G14" s="55"/>
      <c r="H14" s="55"/>
      <c r="I14" s="55"/>
      <c r="J14" s="55"/>
      <c r="K14" s="55"/>
      <c r="L14" s="55"/>
      <c r="M14" s="55"/>
      <c r="N14" s="55"/>
      <c r="O14" s="55"/>
      <c r="P14" s="55"/>
      <c r="Q14" s="55"/>
      <c r="R14" s="55"/>
    </row>
    <row r="15" spans="2:18" ht="15.75" x14ac:dyDescent="0.25">
      <c r="B15" s="3" t="s">
        <v>31</v>
      </c>
      <c r="C15" s="28"/>
      <c r="D15" s="28"/>
      <c r="E15" s="28"/>
      <c r="F15" s="28"/>
      <c r="G15" s="4"/>
      <c r="H15" s="4"/>
      <c r="I15" s="4"/>
      <c r="J15" s="4"/>
    </row>
    <row r="16" spans="2:18" ht="15.75" x14ac:dyDescent="0.25">
      <c r="B16" s="5"/>
      <c r="C16" s="1195" t="s">
        <v>182</v>
      </c>
      <c r="D16" s="1215"/>
      <c r="E16" s="1215"/>
      <c r="F16" s="1216"/>
      <c r="G16" s="1195" t="s">
        <v>2</v>
      </c>
      <c r="H16" s="1215"/>
      <c r="I16" s="1215"/>
      <c r="J16" s="1216"/>
      <c r="K16" s="1195" t="s">
        <v>3</v>
      </c>
      <c r="L16" s="1215"/>
      <c r="M16" s="1215"/>
      <c r="N16" s="1216"/>
      <c r="O16" s="1195" t="s">
        <v>19</v>
      </c>
      <c r="P16" s="1215"/>
      <c r="Q16" s="1215"/>
      <c r="R16" s="1216"/>
    </row>
    <row r="17" spans="2:18" ht="15.75" x14ac:dyDescent="0.25">
      <c r="B17" s="6"/>
      <c r="C17" s="1180" t="s">
        <v>26</v>
      </c>
      <c r="D17" s="1185" t="s">
        <v>5</v>
      </c>
      <c r="E17" s="1196"/>
      <c r="F17" s="1197"/>
      <c r="G17" s="1180" t="s">
        <v>26</v>
      </c>
      <c r="H17" s="1185" t="s">
        <v>5</v>
      </c>
      <c r="I17" s="1196"/>
      <c r="J17" s="1197"/>
      <c r="K17" s="1180" t="s">
        <v>26</v>
      </c>
      <c r="L17" s="1185" t="s">
        <v>5</v>
      </c>
      <c r="M17" s="1196"/>
      <c r="N17" s="1197"/>
      <c r="O17" s="1180" t="s">
        <v>26</v>
      </c>
      <c r="P17" s="1185" t="s">
        <v>5</v>
      </c>
      <c r="Q17" s="1196"/>
      <c r="R17" s="1197"/>
    </row>
    <row r="18" spans="2:18" ht="45" customHeight="1" x14ac:dyDescent="0.25">
      <c r="B18" s="6"/>
      <c r="C18" s="1217"/>
      <c r="D18" s="7" t="s">
        <v>347</v>
      </c>
      <c r="E18" s="60" t="s">
        <v>27</v>
      </c>
      <c r="F18" s="8" t="s">
        <v>856</v>
      </c>
      <c r="G18" s="1217"/>
      <c r="H18" s="7" t="s">
        <v>347</v>
      </c>
      <c r="I18" s="60" t="s">
        <v>27</v>
      </c>
      <c r="J18" s="8" t="s">
        <v>856</v>
      </c>
      <c r="K18" s="1217"/>
      <c r="L18" s="292" t="s">
        <v>347</v>
      </c>
      <c r="M18" s="60" t="s">
        <v>27</v>
      </c>
      <c r="N18" s="8" t="s">
        <v>856</v>
      </c>
      <c r="O18" s="1217"/>
      <c r="P18" s="7" t="s">
        <v>347</v>
      </c>
      <c r="Q18" s="60" t="s">
        <v>27</v>
      </c>
      <c r="R18" s="8" t="s">
        <v>856</v>
      </c>
    </row>
    <row r="19" spans="2:18" ht="15.75" x14ac:dyDescent="0.25">
      <c r="B19" s="9"/>
      <c r="C19" s="9"/>
      <c r="D19" s="9"/>
      <c r="E19" s="63"/>
      <c r="F19" s="10"/>
      <c r="G19" s="9"/>
      <c r="H19" s="9"/>
      <c r="I19" s="63"/>
      <c r="J19" s="10"/>
      <c r="K19" s="293"/>
      <c r="L19" s="293"/>
      <c r="M19" s="63"/>
      <c r="N19" s="294"/>
      <c r="O19" s="9"/>
      <c r="P19" s="9"/>
      <c r="Q19" s="63"/>
      <c r="R19" s="10"/>
    </row>
    <row r="20" spans="2:18" ht="15.75" x14ac:dyDescent="0.25">
      <c r="B20" s="14" t="s">
        <v>28</v>
      </c>
      <c r="C20" s="15">
        <v>5750</v>
      </c>
      <c r="D20" s="68">
        <v>0</v>
      </c>
      <c r="E20" s="69">
        <v>1</v>
      </c>
      <c r="F20" s="70">
        <v>0</v>
      </c>
      <c r="G20" s="15">
        <v>5685</v>
      </c>
      <c r="H20" s="68">
        <v>0</v>
      </c>
      <c r="I20" s="69">
        <v>1</v>
      </c>
      <c r="J20" s="70">
        <v>0</v>
      </c>
      <c r="K20" s="15">
        <v>5572</v>
      </c>
      <c r="L20" s="68">
        <v>0</v>
      </c>
      <c r="M20" s="69">
        <v>1</v>
      </c>
      <c r="N20" s="70">
        <v>0</v>
      </c>
      <c r="O20" s="15">
        <v>5530</v>
      </c>
      <c r="P20" s="68">
        <v>0</v>
      </c>
      <c r="Q20" s="69">
        <v>1</v>
      </c>
      <c r="R20" s="70">
        <v>0</v>
      </c>
    </row>
    <row r="21" spans="2:18" ht="15.75" x14ac:dyDescent="0.25">
      <c r="B21" s="14" t="s">
        <v>29</v>
      </c>
      <c r="C21" s="15">
        <v>3800</v>
      </c>
      <c r="D21" s="68">
        <v>0.45184210526315788</v>
      </c>
      <c r="E21" s="69">
        <v>0.28289473684210525</v>
      </c>
      <c r="F21" s="70">
        <v>0.26526315789473687</v>
      </c>
      <c r="G21" s="15">
        <v>3764</v>
      </c>
      <c r="H21" s="68">
        <v>0.45483528161530284</v>
      </c>
      <c r="I21" s="69">
        <v>0.28533475026567484</v>
      </c>
      <c r="J21" s="70">
        <v>0.25982996811902231</v>
      </c>
      <c r="K21" s="15">
        <v>3733</v>
      </c>
      <c r="L21" s="68">
        <f>L9/K9</f>
        <v>0.45888025716581837</v>
      </c>
      <c r="M21" s="69">
        <f>M9/K9</f>
        <v>0.2925261184034289</v>
      </c>
      <c r="N21" s="70">
        <f>N9/K9</f>
        <v>0.24859362443075275</v>
      </c>
      <c r="O21" s="15">
        <v>3744</v>
      </c>
      <c r="P21" s="68">
        <f>P9/$O$9</f>
        <v>0.45699786324786323</v>
      </c>
      <c r="Q21" s="69">
        <f>Q9/$O$9</f>
        <v>0.30528846153846156</v>
      </c>
      <c r="R21" s="70">
        <f>R9/$O$9</f>
        <v>0.2377136752136752</v>
      </c>
    </row>
    <row r="22" spans="2:18" ht="15.75" x14ac:dyDescent="0.25">
      <c r="B22" s="14"/>
      <c r="C22" s="15"/>
      <c r="D22" s="68"/>
      <c r="E22" s="69"/>
      <c r="F22" s="70"/>
      <c r="G22" s="15"/>
      <c r="H22" s="68"/>
      <c r="I22" s="69"/>
      <c r="J22" s="70"/>
      <c r="K22" s="15"/>
      <c r="L22" s="68"/>
      <c r="M22" s="69"/>
      <c r="N22" s="70"/>
      <c r="O22" s="15"/>
      <c r="P22" s="68"/>
      <c r="Q22" s="69"/>
      <c r="R22" s="70"/>
    </row>
    <row r="23" spans="2:18" ht="15.75" x14ac:dyDescent="0.25">
      <c r="B23" s="22" t="s">
        <v>30</v>
      </c>
      <c r="C23" s="23">
        <v>9550</v>
      </c>
      <c r="D23" s="71">
        <v>0.17979057591623038</v>
      </c>
      <c r="E23" s="72">
        <v>0.71465968586387429</v>
      </c>
      <c r="F23" s="73">
        <v>0.10554973821989529</v>
      </c>
      <c r="G23" s="23">
        <v>9449</v>
      </c>
      <c r="H23" s="71">
        <v>0.18118319398878188</v>
      </c>
      <c r="I23" s="72">
        <v>0.71531378981902849</v>
      </c>
      <c r="J23" s="73">
        <v>0.10350301619218966</v>
      </c>
      <c r="K23" s="23">
        <v>9305</v>
      </c>
      <c r="L23" s="71">
        <f>L11/K23</f>
        <v>0.18409457281031705</v>
      </c>
      <c r="M23" s="72">
        <f>M11/K11</f>
        <v>0.71617409994626546</v>
      </c>
      <c r="N23" s="73">
        <f>N11/K11</f>
        <v>9.9731327243417517E-2</v>
      </c>
      <c r="O23" s="23">
        <v>9274</v>
      </c>
      <c r="P23" s="71">
        <f>P11/$O$11</f>
        <v>0.18449428509812379</v>
      </c>
      <c r="Q23" s="72">
        <f>Q11/$O$11</f>
        <v>0.71953849471641151</v>
      </c>
      <c r="R23" s="73">
        <f>R11/$O$11</f>
        <v>9.5967220185464747E-2</v>
      </c>
    </row>
    <row r="24" spans="2:18" x14ac:dyDescent="0.25">
      <c r="B24" s="21"/>
      <c r="C24" s="21"/>
      <c r="D24" s="21"/>
      <c r="E24" s="19"/>
      <c r="F24" s="20"/>
      <c r="G24" s="21"/>
      <c r="H24" s="74"/>
      <c r="I24" s="75"/>
      <c r="J24" s="76"/>
      <c r="K24" s="21"/>
      <c r="L24" s="74"/>
      <c r="M24" s="75"/>
      <c r="N24" s="76"/>
      <c r="O24" s="21"/>
      <c r="P24" s="74"/>
      <c r="Q24" s="75"/>
      <c r="R24" s="76"/>
    </row>
    <row r="25" spans="2:18" ht="15.75" x14ac:dyDescent="0.25">
      <c r="B25" s="28" t="s">
        <v>18</v>
      </c>
      <c r="C25" s="4"/>
      <c r="D25" s="4"/>
      <c r="E25" s="4"/>
      <c r="F25" s="4"/>
      <c r="G25" s="4"/>
      <c r="H25" s="4"/>
      <c r="I25" s="4"/>
      <c r="J25" s="4"/>
      <c r="K25" s="4"/>
      <c r="L25" s="4"/>
      <c r="M25" s="4"/>
      <c r="N25" s="4"/>
      <c r="O25" s="4"/>
      <c r="P25" s="4"/>
      <c r="Q25" s="4"/>
      <c r="R25" s="4"/>
    </row>
    <row r="27" spans="2:18" x14ac:dyDescent="0.25">
      <c r="B27" t="s">
        <v>769</v>
      </c>
    </row>
    <row r="28" spans="2:18" x14ac:dyDescent="0.25">
      <c r="B28" t="s">
        <v>770</v>
      </c>
    </row>
    <row r="29" spans="2:18" ht="30.75" customHeight="1" x14ac:dyDescent="0.25">
      <c r="B29" s="1177" t="s">
        <v>953</v>
      </c>
      <c r="C29" s="1177"/>
      <c r="D29" s="1177"/>
      <c r="E29" s="1177"/>
      <c r="F29" s="1177"/>
      <c r="G29" s="1177"/>
      <c r="H29" s="1177"/>
      <c r="I29" s="1177"/>
      <c r="J29" s="1177"/>
      <c r="K29" s="1177"/>
      <c r="L29" s="1177"/>
      <c r="M29" s="1177"/>
      <c r="N29" s="1177"/>
      <c r="O29" s="1177"/>
      <c r="P29" s="1177"/>
      <c r="Q29" s="1177"/>
      <c r="R29" s="1177"/>
    </row>
  </sheetData>
  <mergeCells count="26">
    <mergeCell ref="B29:R29"/>
    <mergeCell ref="C16:F16"/>
    <mergeCell ref="G16:J16"/>
    <mergeCell ref="O16:R16"/>
    <mergeCell ref="C17:C18"/>
    <mergeCell ref="D17:F17"/>
    <mergeCell ref="G17:G18"/>
    <mergeCell ref="H17:J17"/>
    <mergeCell ref="O17:O18"/>
    <mergeCell ref="P17:R17"/>
    <mergeCell ref="K16:N16"/>
    <mergeCell ref="K17:K18"/>
    <mergeCell ref="L17:N17"/>
    <mergeCell ref="B1:R1"/>
    <mergeCell ref="C4:F4"/>
    <mergeCell ref="G4:J4"/>
    <mergeCell ref="K4:N4"/>
    <mergeCell ref="C5:C6"/>
    <mergeCell ref="D5:F5"/>
    <mergeCell ref="G5:G6"/>
    <mergeCell ref="H5:J5"/>
    <mergeCell ref="K5:K6"/>
    <mergeCell ref="L5:N5"/>
    <mergeCell ref="O4:R4"/>
    <mergeCell ref="O5:O6"/>
    <mergeCell ref="P5:R5"/>
  </mergeCells>
  <pageMargins left="0.7" right="0.7" top="0.75" bottom="0.75" header="0.3" footer="0.3"/>
  <pageSetup paperSize="9" scale="7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pageSetUpPr fitToPage="1"/>
  </sheetPr>
  <dimension ref="B1:N49"/>
  <sheetViews>
    <sheetView workbookViewId="0">
      <selection activeCell="O14" sqref="O14"/>
    </sheetView>
  </sheetViews>
  <sheetFormatPr defaultRowHeight="15" x14ac:dyDescent="0.25"/>
  <cols>
    <col min="1" max="1" width="5.140625" customWidth="1"/>
    <col min="2" max="2" width="58.42578125" customWidth="1"/>
  </cols>
  <sheetData>
    <row r="1" spans="2:10" ht="33.75" customHeight="1" x14ac:dyDescent="0.25">
      <c r="B1" s="1214" t="s">
        <v>885</v>
      </c>
      <c r="C1" s="1214"/>
      <c r="D1" s="1214"/>
      <c r="E1" s="1214"/>
      <c r="F1" s="1214"/>
      <c r="G1" s="1214"/>
      <c r="H1" s="1214"/>
      <c r="I1" s="1214"/>
      <c r="J1" s="737"/>
    </row>
    <row r="2" spans="2:10" ht="15.75" x14ac:dyDescent="0.25">
      <c r="B2" s="54"/>
      <c r="C2" s="28"/>
      <c r="D2" s="55"/>
      <c r="E2" s="28"/>
      <c r="F2" s="28"/>
      <c r="G2" s="66"/>
      <c r="H2" s="66"/>
      <c r="I2" s="77"/>
      <c r="J2" s="78"/>
    </row>
    <row r="3" spans="2:10" ht="15.75" x14ac:dyDescent="0.25">
      <c r="B3" s="79"/>
      <c r="C3" s="1180" t="s">
        <v>26</v>
      </c>
      <c r="D3" s="1183" t="s">
        <v>1</v>
      </c>
      <c r="E3" s="1183"/>
      <c r="F3" s="1184"/>
      <c r="G3" s="1183" t="s">
        <v>31</v>
      </c>
      <c r="H3" s="1183"/>
      <c r="I3" s="1184"/>
      <c r="J3" s="80"/>
    </row>
    <row r="4" spans="2:10" ht="15.75" x14ac:dyDescent="0.25">
      <c r="B4" s="6"/>
      <c r="C4" s="1181"/>
      <c r="D4" s="1185" t="s">
        <v>5</v>
      </c>
      <c r="E4" s="1183"/>
      <c r="F4" s="1184"/>
      <c r="G4" s="1185" t="s">
        <v>5</v>
      </c>
      <c r="H4" s="1183"/>
      <c r="I4" s="1184"/>
      <c r="J4" s="81"/>
    </row>
    <row r="5" spans="2:10" ht="47.25" x14ac:dyDescent="0.25">
      <c r="B5" s="82"/>
      <c r="C5" s="1182"/>
      <c r="D5" s="7" t="s">
        <v>347</v>
      </c>
      <c r="E5" s="60" t="s">
        <v>27</v>
      </c>
      <c r="F5" s="60" t="s">
        <v>32</v>
      </c>
      <c r="G5" s="7" t="s">
        <v>347</v>
      </c>
      <c r="H5" s="60" t="s">
        <v>27</v>
      </c>
      <c r="I5" s="83" t="s">
        <v>32</v>
      </c>
      <c r="J5" s="81"/>
    </row>
    <row r="6" spans="2:10" ht="15.75" x14ac:dyDescent="0.25">
      <c r="B6" s="9"/>
      <c r="C6" s="9"/>
      <c r="D6" s="9"/>
      <c r="E6" s="63"/>
      <c r="F6" s="63"/>
      <c r="G6" s="9"/>
      <c r="H6" s="63"/>
      <c r="I6" s="10"/>
      <c r="J6" s="81"/>
    </row>
    <row r="7" spans="2:10" ht="15.75" x14ac:dyDescent="0.25">
      <c r="B7" s="11" t="s">
        <v>789</v>
      </c>
      <c r="C7" s="12"/>
      <c r="D7" s="12"/>
      <c r="E7" s="84"/>
      <c r="F7" s="84"/>
      <c r="G7" s="12"/>
      <c r="H7" s="84"/>
      <c r="I7" s="13"/>
      <c r="J7" s="81"/>
    </row>
    <row r="8" spans="2:10" ht="15.75" x14ac:dyDescent="0.25">
      <c r="B8" s="14" t="s">
        <v>8</v>
      </c>
      <c r="C8" s="15">
        <v>5530</v>
      </c>
      <c r="D8" s="15">
        <v>0</v>
      </c>
      <c r="E8" s="64">
        <v>5530</v>
      </c>
      <c r="F8" s="16">
        <v>0</v>
      </c>
      <c r="G8" s="68">
        <v>0</v>
      </c>
      <c r="H8" s="69">
        <v>1</v>
      </c>
      <c r="I8" s="70">
        <v>0</v>
      </c>
      <c r="J8" s="80"/>
    </row>
    <row r="9" spans="2:10" ht="15.75" x14ac:dyDescent="0.25">
      <c r="B9" s="14" t="s">
        <v>843</v>
      </c>
      <c r="C9" s="15">
        <v>149</v>
      </c>
      <c r="D9" s="15">
        <v>100</v>
      </c>
      <c r="E9" s="64">
        <v>3</v>
      </c>
      <c r="F9" s="64">
        <v>46</v>
      </c>
      <c r="G9" s="68">
        <f t="shared" ref="G9:I10" si="0">D9/$C9</f>
        <v>0.67114093959731547</v>
      </c>
      <c r="H9" s="69">
        <f t="shared" si="0"/>
        <v>2.0134228187919462E-2</v>
      </c>
      <c r="I9" s="70">
        <f t="shared" si="0"/>
        <v>0.3087248322147651</v>
      </c>
      <c r="J9" s="80"/>
    </row>
    <row r="10" spans="2:10" ht="15.75" x14ac:dyDescent="0.25">
      <c r="B10" s="14" t="s">
        <v>9</v>
      </c>
      <c r="C10" s="15">
        <v>76</v>
      </c>
      <c r="D10" s="15">
        <v>30</v>
      </c>
      <c r="E10" s="64">
        <v>21</v>
      </c>
      <c r="F10" s="64">
        <v>25</v>
      </c>
      <c r="G10" s="68">
        <f t="shared" si="0"/>
        <v>0.39473684210526316</v>
      </c>
      <c r="H10" s="69">
        <f t="shared" si="0"/>
        <v>0.27631578947368424</v>
      </c>
      <c r="I10" s="70">
        <f t="shared" si="0"/>
        <v>0.32894736842105265</v>
      </c>
      <c r="J10" s="80"/>
    </row>
    <row r="11" spans="2:10" ht="15.75" x14ac:dyDescent="0.25">
      <c r="B11" s="14" t="s">
        <v>844</v>
      </c>
      <c r="C11" s="15">
        <v>41</v>
      </c>
      <c r="D11" s="15">
        <v>7</v>
      </c>
      <c r="E11" s="64">
        <v>6</v>
      </c>
      <c r="F11" s="64">
        <v>28</v>
      </c>
      <c r="G11" s="68">
        <f t="shared" ref="G11:G19" si="1">D11/$C11</f>
        <v>0.17073170731707318</v>
      </c>
      <c r="H11" s="69">
        <f t="shared" ref="H11:H19" si="2">E11/$C11</f>
        <v>0.14634146341463414</v>
      </c>
      <c r="I11" s="70">
        <f t="shared" ref="I11:I19" si="3">F11/$C11</f>
        <v>0.68292682926829273</v>
      </c>
      <c r="J11" s="80"/>
    </row>
    <row r="12" spans="2:10" ht="15.75" x14ac:dyDescent="0.25">
      <c r="B12" s="300" t="s">
        <v>10</v>
      </c>
      <c r="C12" s="1009">
        <f>SUM(C13:C14)</f>
        <v>2434</v>
      </c>
      <c r="D12" s="1009">
        <f>SUM(D13:D14)</f>
        <v>1471</v>
      </c>
      <c r="E12" s="1010">
        <f>SUM(E13:E14)</f>
        <v>788</v>
      </c>
      <c r="F12" s="1011">
        <f>SUM(F13:F14)</f>
        <v>175</v>
      </c>
      <c r="G12" s="1012">
        <f t="shared" si="1"/>
        <v>0.60435497124075599</v>
      </c>
      <c r="H12" s="993">
        <f t="shared" si="2"/>
        <v>0.323746918652424</v>
      </c>
      <c r="I12" s="990">
        <f t="shared" si="3"/>
        <v>7.1898110106820054E-2</v>
      </c>
      <c r="J12" s="80"/>
    </row>
    <row r="13" spans="2:10" ht="15.75" x14ac:dyDescent="0.25">
      <c r="B13" s="14" t="s">
        <v>11</v>
      </c>
      <c r="C13" s="15">
        <v>415</v>
      </c>
      <c r="D13" s="15">
        <v>129</v>
      </c>
      <c r="E13" s="64">
        <v>216</v>
      </c>
      <c r="F13" s="64">
        <v>70</v>
      </c>
      <c r="G13" s="68">
        <f t="shared" si="1"/>
        <v>0.31084337349397589</v>
      </c>
      <c r="H13" s="69">
        <f t="shared" si="2"/>
        <v>0.52048192771084334</v>
      </c>
      <c r="I13" s="70">
        <f t="shared" si="3"/>
        <v>0.16867469879518071</v>
      </c>
      <c r="J13" s="80"/>
    </row>
    <row r="14" spans="2:10" ht="15.75" x14ac:dyDescent="0.25">
      <c r="B14" s="14" t="s">
        <v>12</v>
      </c>
      <c r="C14" s="15">
        <v>2019</v>
      </c>
      <c r="D14" s="15">
        <v>1342</v>
      </c>
      <c r="E14" s="64">
        <v>572</v>
      </c>
      <c r="F14" s="64">
        <v>105</v>
      </c>
      <c r="G14" s="68">
        <f t="shared" si="1"/>
        <v>0.66468548786527981</v>
      </c>
      <c r="H14" s="69">
        <f t="shared" si="2"/>
        <v>0.28330856859831599</v>
      </c>
      <c r="I14" s="70">
        <f t="shared" si="3"/>
        <v>5.2005943536404163E-2</v>
      </c>
      <c r="J14" s="80"/>
    </row>
    <row r="15" spans="2:10" ht="15.75" x14ac:dyDescent="0.25">
      <c r="B15" s="300" t="s">
        <v>13</v>
      </c>
      <c r="C15" s="1009">
        <f>SUM(C16:C17)</f>
        <v>723</v>
      </c>
      <c r="D15" s="1009">
        <f>SUM(D16:D17)</f>
        <v>97</v>
      </c>
      <c r="E15" s="1010">
        <f>SUM(E16:E17)</f>
        <v>270</v>
      </c>
      <c r="F15" s="1010">
        <f>SUM(F16:F17)</f>
        <v>356</v>
      </c>
      <c r="G15" s="1012">
        <f t="shared" si="1"/>
        <v>0.13416320885200553</v>
      </c>
      <c r="H15" s="993">
        <f t="shared" si="2"/>
        <v>0.37344398340248963</v>
      </c>
      <c r="I15" s="990">
        <f t="shared" si="3"/>
        <v>0.49239280774550487</v>
      </c>
      <c r="J15" s="80"/>
    </row>
    <row r="16" spans="2:10" ht="15.75" x14ac:dyDescent="0.25">
      <c r="B16" s="14" t="s">
        <v>11</v>
      </c>
      <c r="C16" s="15">
        <v>493</v>
      </c>
      <c r="D16" s="15">
        <v>64</v>
      </c>
      <c r="E16" s="64">
        <v>190</v>
      </c>
      <c r="F16" s="64">
        <v>239</v>
      </c>
      <c r="G16" s="68">
        <f t="shared" si="1"/>
        <v>0.12981744421906694</v>
      </c>
      <c r="H16" s="69">
        <f t="shared" si="2"/>
        <v>0.38539553752535499</v>
      </c>
      <c r="I16" s="70">
        <f t="shared" si="3"/>
        <v>0.48478701825557807</v>
      </c>
      <c r="J16" s="80"/>
    </row>
    <row r="17" spans="2:14" ht="15.75" x14ac:dyDescent="0.25">
      <c r="B17" s="14" t="s">
        <v>12</v>
      </c>
      <c r="C17" s="15">
        <v>230</v>
      </c>
      <c r="D17" s="15">
        <v>33</v>
      </c>
      <c r="E17" s="64">
        <v>80</v>
      </c>
      <c r="F17" s="64">
        <v>117</v>
      </c>
      <c r="G17" s="68">
        <f t="shared" si="1"/>
        <v>0.14347826086956522</v>
      </c>
      <c r="H17" s="69">
        <f t="shared" si="2"/>
        <v>0.34782608695652173</v>
      </c>
      <c r="I17" s="70">
        <f t="shared" si="3"/>
        <v>0.50869565217391299</v>
      </c>
      <c r="J17" s="80"/>
    </row>
    <row r="18" spans="2:14" ht="15.75" x14ac:dyDescent="0.25">
      <c r="B18" s="14" t="s">
        <v>14</v>
      </c>
      <c r="C18" s="85">
        <v>272</v>
      </c>
      <c r="D18" s="15">
        <v>2</v>
      </c>
      <c r="E18" s="64">
        <v>40</v>
      </c>
      <c r="F18" s="64">
        <v>230</v>
      </c>
      <c r="G18" s="68">
        <f t="shared" si="1"/>
        <v>7.3529411764705881E-3</v>
      </c>
      <c r="H18" s="69">
        <f t="shared" si="2"/>
        <v>0.14705882352941177</v>
      </c>
      <c r="I18" s="70">
        <f t="shared" si="3"/>
        <v>0.84558823529411764</v>
      </c>
      <c r="J18" s="80"/>
    </row>
    <row r="19" spans="2:14" ht="15.75" x14ac:dyDescent="0.25">
      <c r="B19" s="14" t="s">
        <v>15</v>
      </c>
      <c r="C19" s="15">
        <v>49</v>
      </c>
      <c r="D19" s="15">
        <v>4</v>
      </c>
      <c r="E19" s="64">
        <v>15</v>
      </c>
      <c r="F19" s="64">
        <v>30</v>
      </c>
      <c r="G19" s="68">
        <f t="shared" si="1"/>
        <v>8.1632653061224483E-2</v>
      </c>
      <c r="H19" s="69">
        <f t="shared" si="2"/>
        <v>0.30612244897959184</v>
      </c>
      <c r="I19" s="70">
        <f t="shared" si="3"/>
        <v>0.61224489795918369</v>
      </c>
      <c r="J19" s="80"/>
    </row>
    <row r="20" spans="2:14" ht="15.75" x14ac:dyDescent="0.25">
      <c r="B20" s="44"/>
      <c r="C20" s="19"/>
      <c r="D20" s="15"/>
      <c r="E20" s="64"/>
      <c r="F20" s="86"/>
      <c r="G20" s="87"/>
      <c r="H20" s="69"/>
      <c r="I20" s="89"/>
      <c r="J20" s="80"/>
    </row>
    <row r="21" spans="2:14" ht="15.75" x14ac:dyDescent="0.25">
      <c r="B21" s="22" t="s">
        <v>16</v>
      </c>
      <c r="C21" s="23">
        <f>SUM(C8,C22)</f>
        <v>9274</v>
      </c>
      <c r="D21" s="23">
        <v>1711</v>
      </c>
      <c r="E21" s="65">
        <f>SUM(E8,E22)</f>
        <v>6673</v>
      </c>
      <c r="F21" s="90">
        <v>890</v>
      </c>
      <c r="G21" s="91">
        <f t="shared" ref="G21:I22" si="4">D21/$C21</f>
        <v>0.18449428509812379</v>
      </c>
      <c r="H21" s="72">
        <f t="shared" si="4"/>
        <v>0.71953849471641151</v>
      </c>
      <c r="I21" s="73">
        <f t="shared" si="4"/>
        <v>9.5967220185464747E-2</v>
      </c>
      <c r="J21" s="80"/>
    </row>
    <row r="22" spans="2:14" ht="15.75" x14ac:dyDescent="0.25">
      <c r="B22" s="25" t="s">
        <v>33</v>
      </c>
      <c r="C22" s="26">
        <v>3744</v>
      </c>
      <c r="D22" s="26">
        <v>1711</v>
      </c>
      <c r="E22" s="90">
        <v>1143</v>
      </c>
      <c r="F22" s="90">
        <v>890</v>
      </c>
      <c r="G22" s="91">
        <f t="shared" si="4"/>
        <v>0.45699786324786323</v>
      </c>
      <c r="H22" s="92">
        <f t="shared" si="4"/>
        <v>0.30528846153846156</v>
      </c>
      <c r="I22" s="93">
        <f t="shared" si="4"/>
        <v>0.2377136752136752</v>
      </c>
      <c r="J22" s="80"/>
    </row>
    <row r="23" spans="2:14" ht="15.75" x14ac:dyDescent="0.25">
      <c r="B23" s="50"/>
      <c r="C23" s="50"/>
      <c r="D23" s="50"/>
      <c r="E23" s="66"/>
      <c r="F23" s="66"/>
      <c r="G23" s="50"/>
      <c r="H23" s="66"/>
      <c r="I23" s="67"/>
      <c r="J23" s="80"/>
    </row>
    <row r="24" spans="2:14" ht="15.75" x14ac:dyDescent="0.25">
      <c r="B24" s="28" t="s">
        <v>18</v>
      </c>
      <c r="C24" s="28"/>
      <c r="D24" s="28"/>
      <c r="E24" s="28"/>
      <c r="F24" s="28"/>
      <c r="G24" s="28"/>
      <c r="H24" s="28"/>
      <c r="I24" s="28"/>
      <c r="J24" s="80"/>
    </row>
    <row r="26" spans="2:14" x14ac:dyDescent="0.25">
      <c r="B26" t="s">
        <v>34</v>
      </c>
    </row>
    <row r="27" spans="2:14" ht="34.5" customHeight="1" x14ac:dyDescent="0.25">
      <c r="B27" s="1177" t="s">
        <v>953</v>
      </c>
      <c r="C27" s="1177"/>
      <c r="D27" s="1177"/>
      <c r="E27" s="1177"/>
      <c r="F27" s="1177"/>
      <c r="G27" s="1177"/>
      <c r="H27" s="1177"/>
      <c r="I27" s="1177"/>
      <c r="J27" s="1005"/>
      <c r="K27" s="1005"/>
      <c r="L27" s="1005"/>
      <c r="M27" s="1005"/>
      <c r="N27" s="1005"/>
    </row>
    <row r="31" spans="2:14" x14ac:dyDescent="0.25">
      <c r="B31" s="1" t="s">
        <v>886</v>
      </c>
    </row>
    <row r="33" spans="2:9" ht="15" customHeight="1" x14ac:dyDescent="0.25">
      <c r="C33" s="1218" t="s">
        <v>1</v>
      </c>
      <c r="D33" s="1219"/>
      <c r="E33" s="1220"/>
      <c r="F33" s="1183" t="s">
        <v>31</v>
      </c>
      <c r="G33" s="1183"/>
      <c r="H33" s="1184"/>
    </row>
    <row r="34" spans="2:9" ht="15.75" x14ac:dyDescent="0.25">
      <c r="C34" s="1221" t="s">
        <v>840</v>
      </c>
      <c r="D34" s="1222"/>
      <c r="E34" s="1223"/>
      <c r="F34" s="1196" t="s">
        <v>840</v>
      </c>
      <c r="G34" s="1183"/>
      <c r="H34" s="1184"/>
    </row>
    <row r="35" spans="2:9" ht="15.75" x14ac:dyDescent="0.25">
      <c r="C35" s="858">
        <v>2013</v>
      </c>
      <c r="D35" s="859">
        <v>2014</v>
      </c>
      <c r="E35" s="860">
        <v>2015</v>
      </c>
      <c r="F35" s="858">
        <v>2013</v>
      </c>
      <c r="G35" s="859">
        <v>2014</v>
      </c>
      <c r="H35" s="860">
        <v>2015</v>
      </c>
    </row>
    <row r="36" spans="2:9" ht="15.75" x14ac:dyDescent="0.25">
      <c r="B36" s="861" t="s">
        <v>789</v>
      </c>
      <c r="C36" s="847"/>
      <c r="D36" s="306"/>
      <c r="E36" s="306"/>
      <c r="F36" s="847"/>
      <c r="G36" s="63"/>
      <c r="H36" s="848"/>
    </row>
    <row r="37" spans="2:9" ht="15.75" x14ac:dyDescent="0.25">
      <c r="B37" s="14" t="s">
        <v>841</v>
      </c>
      <c r="C37" s="15">
        <v>2426</v>
      </c>
      <c r="D37" s="64">
        <v>2423</v>
      </c>
      <c r="E37" s="16">
        <v>2434</v>
      </c>
      <c r="F37" s="68"/>
      <c r="G37" s="69"/>
      <c r="H37" s="70"/>
    </row>
    <row r="38" spans="2:9" ht="15.75" x14ac:dyDescent="0.25">
      <c r="B38" s="14" t="s">
        <v>989</v>
      </c>
      <c r="C38" s="15">
        <v>1479</v>
      </c>
      <c r="D38" s="64">
        <v>1475</v>
      </c>
      <c r="E38" s="16">
        <v>1471</v>
      </c>
      <c r="F38" s="68">
        <v>0.61</v>
      </c>
      <c r="G38" s="69">
        <v>0.60899999999999999</v>
      </c>
      <c r="H38" s="70">
        <v>0.60399999999999998</v>
      </c>
    </row>
    <row r="39" spans="2:9" ht="15.75" x14ac:dyDescent="0.25">
      <c r="B39" s="14" t="s">
        <v>246</v>
      </c>
      <c r="C39" s="15">
        <v>766</v>
      </c>
      <c r="D39" s="64">
        <v>767</v>
      </c>
      <c r="E39" s="16">
        <v>788</v>
      </c>
      <c r="F39" s="68">
        <v>0.316</v>
      </c>
      <c r="G39" s="69">
        <v>0.317</v>
      </c>
      <c r="H39" s="70">
        <v>0.32400000000000001</v>
      </c>
    </row>
    <row r="40" spans="2:9" ht="15.75" x14ac:dyDescent="0.25">
      <c r="B40" s="14" t="s">
        <v>855</v>
      </c>
      <c r="C40" s="15">
        <v>181</v>
      </c>
      <c r="D40" s="64">
        <v>181</v>
      </c>
      <c r="E40" s="16">
        <v>175</v>
      </c>
      <c r="F40" s="68">
        <v>7.4999999999999997E-2</v>
      </c>
      <c r="G40" s="69">
        <v>7.4999999999999997E-2</v>
      </c>
      <c r="H40" s="70">
        <v>7.1999999999999995E-2</v>
      </c>
    </row>
    <row r="41" spans="2:9" ht="15.75" x14ac:dyDescent="0.25">
      <c r="B41" s="345"/>
      <c r="C41" s="15"/>
      <c r="D41" s="64"/>
      <c r="E41" s="16"/>
      <c r="F41" s="68"/>
      <c r="G41" s="69"/>
      <c r="H41" s="70"/>
    </row>
    <row r="42" spans="2:9" ht="15.75" x14ac:dyDescent="0.25">
      <c r="B42" s="14" t="s">
        <v>842</v>
      </c>
      <c r="C42" s="15">
        <v>690</v>
      </c>
      <c r="D42" s="64">
        <v>701</v>
      </c>
      <c r="E42" s="16">
        <v>723</v>
      </c>
      <c r="F42" s="68"/>
      <c r="G42" s="69"/>
      <c r="H42" s="70"/>
    </row>
    <row r="43" spans="2:9" ht="15.75" x14ac:dyDescent="0.25">
      <c r="B43" s="14" t="s">
        <v>989</v>
      </c>
      <c r="C43" s="15">
        <v>89</v>
      </c>
      <c r="D43" s="64">
        <v>93</v>
      </c>
      <c r="E43" s="16">
        <v>97</v>
      </c>
      <c r="F43" s="68">
        <v>0.129</v>
      </c>
      <c r="G43" s="69">
        <v>0.13300000000000001</v>
      </c>
      <c r="H43" s="70">
        <v>0.13400000000000001</v>
      </c>
    </row>
    <row r="44" spans="2:9" ht="15.75" x14ac:dyDescent="0.25">
      <c r="B44" s="14" t="s">
        <v>246</v>
      </c>
      <c r="C44" s="15">
        <v>224</v>
      </c>
      <c r="D44" s="64">
        <v>240</v>
      </c>
      <c r="E44" s="16">
        <v>270</v>
      </c>
      <c r="F44" s="68">
        <v>0.32500000000000001</v>
      </c>
      <c r="G44" s="69">
        <v>0.34200000000000003</v>
      </c>
      <c r="H44" s="70">
        <v>0.373</v>
      </c>
    </row>
    <row r="45" spans="2:9" ht="15.75" x14ac:dyDescent="0.25">
      <c r="B45" s="50" t="s">
        <v>855</v>
      </c>
      <c r="C45" s="244">
        <v>377</v>
      </c>
      <c r="D45" s="112">
        <v>368</v>
      </c>
      <c r="E45" s="86">
        <v>356</v>
      </c>
      <c r="F45" s="87">
        <v>0.54600000000000004</v>
      </c>
      <c r="G45" s="88">
        <v>0.52500000000000002</v>
      </c>
      <c r="H45" s="89">
        <v>0.49200000000000005</v>
      </c>
    </row>
    <row r="46" spans="2:9" ht="15.75" x14ac:dyDescent="0.25">
      <c r="B46" s="28" t="s">
        <v>18</v>
      </c>
      <c r="C46" s="28"/>
      <c r="D46" s="28"/>
      <c r="E46" s="28"/>
      <c r="F46" s="28"/>
      <c r="G46" s="28"/>
      <c r="H46" s="28"/>
      <c r="I46" s="28"/>
    </row>
    <row r="48" spans="2:9" x14ac:dyDescent="0.25">
      <c r="B48" t="s">
        <v>34</v>
      </c>
    </row>
    <row r="49" spans="2:9" ht="15.75" x14ac:dyDescent="0.25">
      <c r="B49" s="1177" t="s">
        <v>953</v>
      </c>
      <c r="C49" s="1177"/>
      <c r="D49" s="1177"/>
      <c r="E49" s="1177"/>
      <c r="F49" s="1177"/>
      <c r="G49" s="1177"/>
      <c r="H49" s="1177"/>
      <c r="I49" s="1177"/>
    </row>
  </sheetData>
  <mergeCells count="12">
    <mergeCell ref="B1:I1"/>
    <mergeCell ref="B27:I27"/>
    <mergeCell ref="C3:C5"/>
    <mergeCell ref="D3:F3"/>
    <mergeCell ref="G3:I3"/>
    <mergeCell ref="D4:F4"/>
    <mergeCell ref="G4:I4"/>
    <mergeCell ref="B49:I49"/>
    <mergeCell ref="F33:H33"/>
    <mergeCell ref="F34:H34"/>
    <mergeCell ref="C33:E33"/>
    <mergeCell ref="C34:E34"/>
  </mergeCells>
  <conditionalFormatting sqref="G8:I19">
    <cfRule type="expression" dxfId="20" priority="4" stopIfTrue="1">
      <formula>D8&lt;11</formula>
    </cfRule>
  </conditionalFormatting>
  <conditionalFormatting sqref="G21:I21">
    <cfRule type="expression" dxfId="19" priority="3" stopIfTrue="1">
      <formula>D21&lt;11</formula>
    </cfRule>
  </conditionalFormatting>
  <conditionalFormatting sqref="G22:I22">
    <cfRule type="expression" dxfId="18" priority="2" stopIfTrue="1">
      <formula>D22&lt;11</formula>
    </cfRule>
  </conditionalFormatting>
  <conditionalFormatting sqref="F37:H45">
    <cfRule type="expression" dxfId="17" priority="1" stopIfTrue="1">
      <formula>#REF!&lt;11</formula>
    </cfRule>
  </conditionalFormatting>
  <pageMargins left="0.7" right="0.7" top="0.75" bottom="0.75" header="0.3" footer="0.3"/>
  <pageSetup paperSize="9" orientation="landscape" r:id="rId1"/>
  <ignoredErrors>
    <ignoredError sqref="D15:F16 C15"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39997558519241921"/>
    <pageSetUpPr fitToPage="1"/>
  </sheetPr>
  <dimension ref="A1:R40"/>
  <sheetViews>
    <sheetView workbookViewId="0">
      <selection activeCell="B40" sqref="B40:N40"/>
    </sheetView>
  </sheetViews>
  <sheetFormatPr defaultRowHeight="15" x14ac:dyDescent="0.25"/>
  <cols>
    <col min="1" max="1" width="5.140625" customWidth="1"/>
    <col min="2" max="2" width="28.85546875" customWidth="1"/>
    <col min="3" max="3" width="17.85546875" customWidth="1"/>
    <col min="4" max="4" width="21.42578125" customWidth="1"/>
    <col min="5" max="5" width="14.85546875" customWidth="1"/>
    <col min="6" max="15" width="14.42578125" customWidth="1"/>
    <col min="16" max="16" width="13.28515625" customWidth="1"/>
  </cols>
  <sheetData>
    <row r="1" spans="2:16" ht="15.75" x14ac:dyDescent="0.25">
      <c r="B1" s="1214" t="s">
        <v>887</v>
      </c>
      <c r="C1" s="1214"/>
      <c r="D1" s="1214"/>
      <c r="E1" s="1214"/>
      <c r="F1" s="1214"/>
      <c r="G1" s="1214"/>
      <c r="H1" s="1214"/>
      <c r="I1" s="1214"/>
      <c r="J1" s="1214"/>
      <c r="K1" s="1214"/>
      <c r="L1" s="1214"/>
      <c r="M1" s="1214"/>
      <c r="N1" s="1214"/>
      <c r="O1" s="1214"/>
      <c r="P1" s="1214"/>
    </row>
    <row r="2" spans="2:16" ht="15.75" x14ac:dyDescent="0.25">
      <c r="B2" s="28"/>
      <c r="C2" s="28"/>
      <c r="D2" s="28"/>
      <c r="E2" s="28"/>
      <c r="F2" s="28"/>
      <c r="G2" s="28"/>
      <c r="H2" s="28"/>
      <c r="I2" s="28"/>
      <c r="J2" s="28"/>
      <c r="K2" s="28"/>
      <c r="L2" s="28"/>
      <c r="M2" s="28"/>
      <c r="N2" s="28"/>
      <c r="O2" s="56"/>
      <c r="P2" s="28"/>
    </row>
    <row r="3" spans="2:16" ht="15.75" x14ac:dyDescent="0.25">
      <c r="B3" s="3" t="s">
        <v>1</v>
      </c>
      <c r="C3" s="28"/>
      <c r="D3" s="28"/>
      <c r="E3" s="28"/>
      <c r="F3" s="28"/>
      <c r="G3" s="28"/>
      <c r="H3" s="28"/>
      <c r="I3" s="28"/>
      <c r="J3" s="28"/>
      <c r="K3" s="28"/>
      <c r="L3" s="28"/>
      <c r="M3" s="28"/>
      <c r="N3" s="28"/>
      <c r="O3" s="4"/>
      <c r="P3" s="4"/>
    </row>
    <row r="4" spans="2:16" ht="15.75" x14ac:dyDescent="0.25">
      <c r="B4" s="94"/>
      <c r="C4" s="1224" t="s">
        <v>56</v>
      </c>
      <c r="D4" s="1226" t="s">
        <v>57</v>
      </c>
      <c r="E4" s="1194" t="s">
        <v>790</v>
      </c>
      <c r="F4" s="1192"/>
      <c r="G4" s="1192"/>
      <c r="H4" s="1192"/>
      <c r="I4" s="1192"/>
      <c r="J4" s="1192"/>
      <c r="K4" s="1192"/>
      <c r="L4" s="1192"/>
      <c r="M4" s="1192"/>
      <c r="N4" s="1192"/>
      <c r="O4" s="1192"/>
      <c r="P4" s="1193"/>
    </row>
    <row r="5" spans="2:16" ht="93.75" customHeight="1" x14ac:dyDescent="0.25">
      <c r="B5" s="12"/>
      <c r="C5" s="1225"/>
      <c r="D5" s="1227"/>
      <c r="E5" s="371" t="s">
        <v>8</v>
      </c>
      <c r="F5" s="371" t="s">
        <v>843</v>
      </c>
      <c r="G5" s="371" t="s">
        <v>9</v>
      </c>
      <c r="H5" s="371" t="s">
        <v>844</v>
      </c>
      <c r="I5" s="450" t="s">
        <v>185</v>
      </c>
      <c r="J5" s="420" t="s">
        <v>186</v>
      </c>
      <c r="K5" s="420" t="s">
        <v>187</v>
      </c>
      <c r="L5" s="450" t="s">
        <v>188</v>
      </c>
      <c r="M5" s="421" t="s">
        <v>189</v>
      </c>
      <c r="N5" s="420" t="s">
        <v>190</v>
      </c>
      <c r="O5" s="371" t="s">
        <v>14</v>
      </c>
      <c r="P5" s="371" t="s">
        <v>15</v>
      </c>
    </row>
    <row r="6" spans="2:16" ht="15.75" x14ac:dyDescent="0.25">
      <c r="B6" s="9"/>
      <c r="C6" s="9"/>
      <c r="D6" s="10"/>
      <c r="E6" s="375"/>
      <c r="F6" s="375"/>
      <c r="G6" s="375"/>
      <c r="H6" s="375"/>
      <c r="I6" s="451"/>
      <c r="J6" s="375"/>
      <c r="K6" s="375"/>
      <c r="L6" s="451"/>
      <c r="M6" s="375"/>
      <c r="N6" s="375"/>
      <c r="O6" s="375"/>
      <c r="P6" s="375"/>
    </row>
    <row r="7" spans="2:16" ht="15.75" x14ac:dyDescent="0.25">
      <c r="B7" s="98" t="s">
        <v>35</v>
      </c>
      <c r="C7" s="55"/>
      <c r="D7" s="99"/>
      <c r="E7" s="40"/>
      <c r="F7" s="40"/>
      <c r="G7" s="40"/>
      <c r="H7" s="40"/>
      <c r="I7" s="452"/>
      <c r="J7" s="40"/>
      <c r="K7" s="40"/>
      <c r="L7" s="452"/>
      <c r="M7" s="40"/>
      <c r="N7" s="40"/>
      <c r="O7" s="40"/>
      <c r="P7" s="40"/>
    </row>
    <row r="8" spans="2:16" ht="15.75" x14ac:dyDescent="0.25">
      <c r="B8" s="40" t="s">
        <v>36</v>
      </c>
      <c r="C8" s="64">
        <f>SUM(D8,E8)</f>
        <v>2479</v>
      </c>
      <c r="D8" s="64">
        <v>1232</v>
      </c>
      <c r="E8" s="85">
        <v>1247</v>
      </c>
      <c r="F8" s="422">
        <v>79</v>
      </c>
      <c r="G8" s="85">
        <v>36</v>
      </c>
      <c r="H8" s="85">
        <v>16</v>
      </c>
      <c r="I8" s="547">
        <f>SUM(J8:K8)</f>
        <v>731</v>
      </c>
      <c r="J8" s="85">
        <v>98</v>
      </c>
      <c r="K8" s="85">
        <v>633</v>
      </c>
      <c r="L8" s="547">
        <f>SUM(M8:N8)</f>
        <v>305</v>
      </c>
      <c r="M8" s="85">
        <v>202</v>
      </c>
      <c r="N8" s="85">
        <v>103</v>
      </c>
      <c r="O8" s="85">
        <v>48</v>
      </c>
      <c r="P8" s="85">
        <v>17</v>
      </c>
    </row>
    <row r="9" spans="2:16" ht="15.75" x14ac:dyDescent="0.25">
      <c r="B9" s="40" t="s">
        <v>37</v>
      </c>
      <c r="C9" s="64">
        <f t="shared" ref="C9:C15" si="0">SUM(D9,E9)</f>
        <v>3372</v>
      </c>
      <c r="D9" s="64">
        <v>1188</v>
      </c>
      <c r="E9" s="85">
        <v>2184</v>
      </c>
      <c r="F9" s="422">
        <v>52</v>
      </c>
      <c r="G9" s="85">
        <v>28</v>
      </c>
      <c r="H9" s="85">
        <v>16</v>
      </c>
      <c r="I9" s="547">
        <f t="shared" ref="I9:I15" si="1">SUM(J9:K9)</f>
        <v>769</v>
      </c>
      <c r="J9" s="85">
        <v>155</v>
      </c>
      <c r="K9" s="85">
        <v>614</v>
      </c>
      <c r="L9" s="547">
        <f t="shared" ref="L9:L15" si="2">SUM(M9:N9)</f>
        <v>237</v>
      </c>
      <c r="M9" s="85">
        <v>170</v>
      </c>
      <c r="N9" s="85">
        <v>67</v>
      </c>
      <c r="O9" s="85">
        <v>67</v>
      </c>
      <c r="P9" s="85">
        <v>19</v>
      </c>
    </row>
    <row r="10" spans="2:16" ht="15.75" x14ac:dyDescent="0.25">
      <c r="B10" s="40" t="s">
        <v>38</v>
      </c>
      <c r="C10" s="64">
        <f t="shared" si="0"/>
        <v>1035</v>
      </c>
      <c r="D10" s="64">
        <v>327</v>
      </c>
      <c r="E10" s="85">
        <v>708</v>
      </c>
      <c r="F10" s="422">
        <v>8</v>
      </c>
      <c r="G10" s="85">
        <v>8</v>
      </c>
      <c r="H10" s="85">
        <v>2</v>
      </c>
      <c r="I10" s="547">
        <f t="shared" si="1"/>
        <v>212</v>
      </c>
      <c r="J10" s="85">
        <v>42</v>
      </c>
      <c r="K10" s="85">
        <v>170</v>
      </c>
      <c r="L10" s="547">
        <f t="shared" si="2"/>
        <v>57</v>
      </c>
      <c r="M10" s="85">
        <v>44</v>
      </c>
      <c r="N10" s="85">
        <v>13</v>
      </c>
      <c r="O10" s="85">
        <v>36</v>
      </c>
      <c r="P10" s="85">
        <v>4</v>
      </c>
    </row>
    <row r="11" spans="2:16" ht="15.75" x14ac:dyDescent="0.25">
      <c r="B11" s="40" t="s">
        <v>39</v>
      </c>
      <c r="C11" s="64">
        <f t="shared" si="0"/>
        <v>360</v>
      </c>
      <c r="D11" s="64">
        <v>135</v>
      </c>
      <c r="E11" s="85">
        <v>225</v>
      </c>
      <c r="F11" s="422">
        <v>7</v>
      </c>
      <c r="G11" s="85">
        <v>1</v>
      </c>
      <c r="H11" s="85">
        <v>5</v>
      </c>
      <c r="I11" s="547">
        <f t="shared" si="1"/>
        <v>86</v>
      </c>
      <c r="J11" s="85">
        <v>27</v>
      </c>
      <c r="K11" s="85">
        <v>59</v>
      </c>
      <c r="L11" s="547">
        <f t="shared" si="2"/>
        <v>14</v>
      </c>
      <c r="M11" s="85">
        <v>8</v>
      </c>
      <c r="N11" s="85">
        <v>6</v>
      </c>
      <c r="O11" s="85">
        <v>19</v>
      </c>
      <c r="P11" s="85">
        <v>3</v>
      </c>
    </row>
    <row r="12" spans="2:16" ht="15.75" x14ac:dyDescent="0.25">
      <c r="B12" s="40" t="s">
        <v>40</v>
      </c>
      <c r="C12" s="64">
        <f t="shared" si="0"/>
        <v>1366</v>
      </c>
      <c r="D12" s="64">
        <v>519</v>
      </c>
      <c r="E12" s="85">
        <v>847</v>
      </c>
      <c r="F12" s="422">
        <v>1</v>
      </c>
      <c r="G12" s="85">
        <v>0</v>
      </c>
      <c r="H12" s="85">
        <v>2</v>
      </c>
      <c r="I12" s="547">
        <f t="shared" si="1"/>
        <v>357</v>
      </c>
      <c r="J12" s="85">
        <v>63</v>
      </c>
      <c r="K12" s="85">
        <v>294</v>
      </c>
      <c r="L12" s="547">
        <f t="shared" si="2"/>
        <v>94</v>
      </c>
      <c r="M12" s="85">
        <v>63</v>
      </c>
      <c r="N12" s="85">
        <v>31</v>
      </c>
      <c r="O12" s="85">
        <v>63</v>
      </c>
      <c r="P12" s="85">
        <v>2</v>
      </c>
    </row>
    <row r="13" spans="2:16" ht="15.75" x14ac:dyDescent="0.25">
      <c r="B13" s="40" t="s">
        <v>41</v>
      </c>
      <c r="C13" s="64">
        <f t="shared" si="0"/>
        <v>661</v>
      </c>
      <c r="D13" s="64">
        <v>342</v>
      </c>
      <c r="E13" s="85">
        <v>319</v>
      </c>
      <c r="F13" s="422">
        <v>2</v>
      </c>
      <c r="G13" s="85">
        <v>2</v>
      </c>
      <c r="H13" s="85">
        <v>0</v>
      </c>
      <c r="I13" s="547">
        <f t="shared" si="1"/>
        <v>279</v>
      </c>
      <c r="J13" s="85">
        <v>30</v>
      </c>
      <c r="K13" s="85">
        <v>249</v>
      </c>
      <c r="L13" s="547">
        <f t="shared" si="2"/>
        <v>16</v>
      </c>
      <c r="M13" s="85">
        <v>6</v>
      </c>
      <c r="N13" s="85">
        <v>10</v>
      </c>
      <c r="O13" s="85">
        <v>39</v>
      </c>
      <c r="P13" s="85">
        <v>4</v>
      </c>
    </row>
    <row r="14" spans="2:16" ht="15.75" x14ac:dyDescent="0.25">
      <c r="B14" s="40" t="s">
        <v>184</v>
      </c>
      <c r="C14" s="64">
        <f t="shared" si="0"/>
        <v>1</v>
      </c>
      <c r="D14" s="64">
        <v>1</v>
      </c>
      <c r="E14" s="85">
        <v>0</v>
      </c>
      <c r="F14" s="422">
        <v>0</v>
      </c>
      <c r="G14" s="85">
        <v>1</v>
      </c>
      <c r="H14" s="85">
        <v>0</v>
      </c>
      <c r="I14" s="547">
        <f t="shared" si="1"/>
        <v>0</v>
      </c>
      <c r="J14" s="85">
        <v>0</v>
      </c>
      <c r="K14" s="85">
        <v>0</v>
      </c>
      <c r="L14" s="547">
        <f t="shared" si="2"/>
        <v>0</v>
      </c>
      <c r="M14" s="85">
        <v>0</v>
      </c>
      <c r="N14" s="85">
        <v>0</v>
      </c>
      <c r="O14" s="85">
        <v>0</v>
      </c>
      <c r="P14" s="85">
        <v>0</v>
      </c>
    </row>
    <row r="15" spans="2:16" ht="15.75" x14ac:dyDescent="0.25">
      <c r="B15" s="98" t="s">
        <v>42</v>
      </c>
      <c r="C15" s="90">
        <f t="shared" si="0"/>
        <v>9274</v>
      </c>
      <c r="D15" s="27">
        <f>SUM(D8:D14)</f>
        <v>3744</v>
      </c>
      <c r="E15" s="229">
        <f>SUM(E8:E14)</f>
        <v>5530</v>
      </c>
      <c r="F15" s="229">
        <v>149</v>
      </c>
      <c r="G15" s="229">
        <v>76</v>
      </c>
      <c r="H15" s="229">
        <v>41</v>
      </c>
      <c r="I15" s="1006">
        <f t="shared" si="1"/>
        <v>2434</v>
      </c>
      <c r="J15" s="229">
        <v>415</v>
      </c>
      <c r="K15" s="229">
        <v>2019</v>
      </c>
      <c r="L15" s="1006">
        <f t="shared" si="2"/>
        <v>723</v>
      </c>
      <c r="M15" s="229">
        <v>493</v>
      </c>
      <c r="N15" s="229">
        <v>230</v>
      </c>
      <c r="O15" s="229">
        <v>272</v>
      </c>
      <c r="P15" s="229">
        <v>49</v>
      </c>
    </row>
    <row r="16" spans="2:16" ht="15.75" x14ac:dyDescent="0.25">
      <c r="B16" s="40"/>
      <c r="C16" s="64"/>
      <c r="D16" s="99"/>
      <c r="E16" s="40"/>
      <c r="F16" s="40"/>
      <c r="G16" s="40"/>
      <c r="H16" s="85"/>
      <c r="I16" s="547"/>
      <c r="J16" s="85"/>
      <c r="K16" s="85"/>
      <c r="L16" s="452"/>
      <c r="M16" s="40"/>
      <c r="N16" s="40"/>
      <c r="O16" s="40"/>
      <c r="P16" s="40"/>
    </row>
    <row r="17" spans="2:16" ht="15.75" x14ac:dyDescent="0.25">
      <c r="B17" s="98" t="s">
        <v>43</v>
      </c>
      <c r="C17" s="64"/>
      <c r="D17" s="100"/>
      <c r="E17" s="423"/>
      <c r="F17" s="423"/>
      <c r="G17" s="423"/>
      <c r="H17" s="423"/>
      <c r="I17" s="1007"/>
      <c r="J17" s="424"/>
      <c r="K17" s="424"/>
      <c r="L17" s="1008"/>
      <c r="M17" s="423"/>
      <c r="N17" s="423"/>
      <c r="O17" s="423"/>
      <c r="P17" s="423"/>
    </row>
    <row r="18" spans="2:16" ht="15.75" x14ac:dyDescent="0.25">
      <c r="B18" s="101" t="s">
        <v>44</v>
      </c>
      <c r="C18" s="64">
        <f>SUM(D18,E18)</f>
        <v>557</v>
      </c>
      <c r="D18" s="64">
        <v>339</v>
      </c>
      <c r="E18" s="85">
        <v>218</v>
      </c>
      <c r="F18" s="40">
        <v>48</v>
      </c>
      <c r="G18" s="40">
        <v>15</v>
      </c>
      <c r="H18" s="40">
        <v>4</v>
      </c>
      <c r="I18" s="547">
        <f>SUM(J18:K18)</f>
        <v>184</v>
      </c>
      <c r="J18" s="85">
        <v>40</v>
      </c>
      <c r="K18" s="85">
        <v>144</v>
      </c>
      <c r="L18" s="452">
        <f>SUM(M18:N18)</f>
        <v>73</v>
      </c>
      <c r="M18" s="40">
        <v>41</v>
      </c>
      <c r="N18" s="40">
        <v>32</v>
      </c>
      <c r="O18" s="40">
        <v>3</v>
      </c>
      <c r="P18" s="40">
        <v>12</v>
      </c>
    </row>
    <row r="19" spans="2:16" ht="15.75" x14ac:dyDescent="0.25">
      <c r="B19" s="302">
        <v>2</v>
      </c>
      <c r="C19" s="64">
        <f t="shared" ref="C19:C29" si="3">SUM(D19,E19)</f>
        <v>736</v>
      </c>
      <c r="D19" s="64">
        <v>373</v>
      </c>
      <c r="E19" s="85">
        <v>363</v>
      </c>
      <c r="F19" s="40">
        <v>27</v>
      </c>
      <c r="G19" s="40">
        <v>14</v>
      </c>
      <c r="H19" s="40">
        <v>11</v>
      </c>
      <c r="I19" s="547">
        <f t="shared" ref="I19:I28" si="4">SUM(J19:K19)</f>
        <v>234</v>
      </c>
      <c r="J19" s="85">
        <v>40</v>
      </c>
      <c r="K19" s="85">
        <v>194</v>
      </c>
      <c r="L19" s="452">
        <f t="shared" ref="L19:L27" si="5">SUM(M19:N19)</f>
        <v>70</v>
      </c>
      <c r="M19" s="40">
        <v>48</v>
      </c>
      <c r="N19" s="40">
        <v>22</v>
      </c>
      <c r="O19" s="40">
        <v>12</v>
      </c>
      <c r="P19" s="40">
        <v>5</v>
      </c>
    </row>
    <row r="20" spans="2:16" ht="15.75" x14ac:dyDescent="0.25">
      <c r="B20" s="302">
        <v>3</v>
      </c>
      <c r="C20" s="64">
        <f t="shared" si="3"/>
        <v>746</v>
      </c>
      <c r="D20" s="64">
        <v>314</v>
      </c>
      <c r="E20" s="85">
        <v>432</v>
      </c>
      <c r="F20" s="40">
        <v>20</v>
      </c>
      <c r="G20" s="40">
        <v>8</v>
      </c>
      <c r="H20" s="40">
        <v>2</v>
      </c>
      <c r="I20" s="547">
        <f t="shared" si="4"/>
        <v>209</v>
      </c>
      <c r="J20" s="85">
        <v>31</v>
      </c>
      <c r="K20" s="85">
        <v>178</v>
      </c>
      <c r="L20" s="452">
        <f t="shared" si="5"/>
        <v>55</v>
      </c>
      <c r="M20" s="40">
        <v>38</v>
      </c>
      <c r="N20" s="40">
        <v>17</v>
      </c>
      <c r="O20" s="40">
        <v>13</v>
      </c>
      <c r="P20" s="40">
        <v>7</v>
      </c>
    </row>
    <row r="21" spans="2:16" ht="15.75" x14ac:dyDescent="0.25">
      <c r="B21" s="302">
        <v>4</v>
      </c>
      <c r="C21" s="64">
        <f t="shared" si="3"/>
        <v>897</v>
      </c>
      <c r="D21" s="64">
        <v>369</v>
      </c>
      <c r="E21" s="85">
        <v>528</v>
      </c>
      <c r="F21" s="40">
        <v>14</v>
      </c>
      <c r="G21" s="40">
        <v>14</v>
      </c>
      <c r="H21" s="40">
        <v>4</v>
      </c>
      <c r="I21" s="547">
        <f t="shared" si="4"/>
        <v>253</v>
      </c>
      <c r="J21" s="85">
        <v>43</v>
      </c>
      <c r="K21" s="85">
        <v>210</v>
      </c>
      <c r="L21" s="452">
        <f t="shared" si="5"/>
        <v>64</v>
      </c>
      <c r="M21" s="40">
        <v>38</v>
      </c>
      <c r="N21" s="40">
        <v>26</v>
      </c>
      <c r="O21" s="40">
        <v>17</v>
      </c>
      <c r="P21" s="40">
        <v>3</v>
      </c>
    </row>
    <row r="22" spans="2:16" ht="15.75" x14ac:dyDescent="0.25">
      <c r="B22" s="302">
        <v>5</v>
      </c>
      <c r="C22" s="64">
        <f t="shared" si="3"/>
        <v>1006</v>
      </c>
      <c r="D22" s="64">
        <v>440</v>
      </c>
      <c r="E22" s="85">
        <v>566</v>
      </c>
      <c r="F22" s="40">
        <v>13</v>
      </c>
      <c r="G22" s="40">
        <v>3</v>
      </c>
      <c r="H22" s="40">
        <v>5</v>
      </c>
      <c r="I22" s="547">
        <f t="shared" si="4"/>
        <v>304</v>
      </c>
      <c r="J22" s="85">
        <v>49</v>
      </c>
      <c r="K22" s="85">
        <v>255</v>
      </c>
      <c r="L22" s="452">
        <f t="shared" si="5"/>
        <v>78</v>
      </c>
      <c r="M22" s="40">
        <v>55</v>
      </c>
      <c r="N22" s="40">
        <v>23</v>
      </c>
      <c r="O22" s="40">
        <v>29</v>
      </c>
      <c r="P22" s="40">
        <v>8</v>
      </c>
    </row>
    <row r="23" spans="2:16" ht="15.75" x14ac:dyDescent="0.25">
      <c r="B23" s="302">
        <v>6</v>
      </c>
      <c r="C23" s="64">
        <f t="shared" si="3"/>
        <v>1023</v>
      </c>
      <c r="D23" s="64">
        <v>409</v>
      </c>
      <c r="E23" s="85">
        <v>614</v>
      </c>
      <c r="F23" s="40">
        <v>5</v>
      </c>
      <c r="G23" s="40">
        <v>4</v>
      </c>
      <c r="H23" s="40">
        <v>2</v>
      </c>
      <c r="I23" s="547">
        <f t="shared" si="4"/>
        <v>296</v>
      </c>
      <c r="J23" s="85">
        <v>47</v>
      </c>
      <c r="K23" s="85">
        <v>249</v>
      </c>
      <c r="L23" s="452">
        <f t="shared" si="5"/>
        <v>68</v>
      </c>
      <c r="M23" s="40">
        <v>51</v>
      </c>
      <c r="N23" s="40">
        <v>17</v>
      </c>
      <c r="O23" s="40">
        <v>32</v>
      </c>
      <c r="P23" s="40">
        <v>2</v>
      </c>
    </row>
    <row r="24" spans="2:16" ht="15.75" x14ac:dyDescent="0.25">
      <c r="B24" s="302">
        <v>7</v>
      </c>
      <c r="C24" s="64">
        <f t="shared" si="3"/>
        <v>1124</v>
      </c>
      <c r="D24" s="64">
        <v>416</v>
      </c>
      <c r="E24" s="85">
        <v>708</v>
      </c>
      <c r="F24" s="40">
        <v>3</v>
      </c>
      <c r="G24" s="40">
        <v>3</v>
      </c>
      <c r="H24" s="40">
        <v>2</v>
      </c>
      <c r="I24" s="547">
        <f t="shared" si="4"/>
        <v>292</v>
      </c>
      <c r="J24" s="85">
        <v>49</v>
      </c>
      <c r="K24" s="85">
        <v>243</v>
      </c>
      <c r="L24" s="452">
        <f t="shared" si="5"/>
        <v>73</v>
      </c>
      <c r="M24" s="40">
        <v>42</v>
      </c>
      <c r="N24" s="40">
        <v>31</v>
      </c>
      <c r="O24" s="40">
        <v>40</v>
      </c>
      <c r="P24" s="40">
        <v>3</v>
      </c>
    </row>
    <row r="25" spans="2:16" ht="15.75" x14ac:dyDescent="0.25">
      <c r="B25" s="302">
        <v>8</v>
      </c>
      <c r="C25" s="64">
        <f t="shared" si="3"/>
        <v>1132</v>
      </c>
      <c r="D25" s="64">
        <v>413</v>
      </c>
      <c r="E25" s="85">
        <v>719</v>
      </c>
      <c r="F25" s="40">
        <v>10</v>
      </c>
      <c r="G25" s="40">
        <v>5</v>
      </c>
      <c r="H25" s="40">
        <v>6</v>
      </c>
      <c r="I25" s="547">
        <f t="shared" si="4"/>
        <v>259</v>
      </c>
      <c r="J25" s="85">
        <v>52</v>
      </c>
      <c r="K25" s="85">
        <v>207</v>
      </c>
      <c r="L25" s="452">
        <f t="shared" si="5"/>
        <v>77</v>
      </c>
      <c r="M25" s="40">
        <v>57</v>
      </c>
      <c r="N25" s="40">
        <v>20</v>
      </c>
      <c r="O25" s="40">
        <v>53</v>
      </c>
      <c r="P25" s="40">
        <v>3</v>
      </c>
    </row>
    <row r="26" spans="2:16" ht="15.75" x14ac:dyDescent="0.25">
      <c r="B26" s="302">
        <v>9</v>
      </c>
      <c r="C26" s="64">
        <f t="shared" si="3"/>
        <v>1139</v>
      </c>
      <c r="D26" s="64">
        <v>346</v>
      </c>
      <c r="E26" s="85">
        <v>793</v>
      </c>
      <c r="F26" s="40">
        <v>2</v>
      </c>
      <c r="G26" s="40">
        <v>4</v>
      </c>
      <c r="H26" s="40">
        <v>1</v>
      </c>
      <c r="I26" s="547">
        <f t="shared" si="4"/>
        <v>217</v>
      </c>
      <c r="J26" s="85">
        <v>36</v>
      </c>
      <c r="K26" s="85">
        <v>181</v>
      </c>
      <c r="L26" s="452">
        <f t="shared" si="5"/>
        <v>81</v>
      </c>
      <c r="M26" s="40">
        <v>60</v>
      </c>
      <c r="N26" s="40">
        <v>21</v>
      </c>
      <c r="O26" s="40">
        <v>38</v>
      </c>
      <c r="P26" s="40">
        <v>3</v>
      </c>
    </row>
    <row r="27" spans="2:16" ht="15.75" x14ac:dyDescent="0.25">
      <c r="B27" s="101" t="s">
        <v>53</v>
      </c>
      <c r="C27" s="64">
        <f t="shared" si="3"/>
        <v>913</v>
      </c>
      <c r="D27" s="64">
        <v>324</v>
      </c>
      <c r="E27" s="85">
        <v>589</v>
      </c>
      <c r="F27" s="40">
        <v>7</v>
      </c>
      <c r="G27" s="40">
        <v>5</v>
      </c>
      <c r="H27" s="40">
        <v>4</v>
      </c>
      <c r="I27" s="547">
        <f t="shared" si="4"/>
        <v>186</v>
      </c>
      <c r="J27" s="85">
        <v>28</v>
      </c>
      <c r="K27" s="85">
        <v>158</v>
      </c>
      <c r="L27" s="452">
        <f t="shared" si="5"/>
        <v>84</v>
      </c>
      <c r="M27" s="40">
        <v>63</v>
      </c>
      <c r="N27" s="40">
        <v>21</v>
      </c>
      <c r="O27" s="40">
        <v>35</v>
      </c>
      <c r="P27" s="40">
        <v>3</v>
      </c>
    </row>
    <row r="28" spans="2:16" ht="15.75" x14ac:dyDescent="0.25">
      <c r="B28" s="40" t="s">
        <v>184</v>
      </c>
      <c r="C28" s="64">
        <f t="shared" si="3"/>
        <v>1</v>
      </c>
      <c r="D28" s="64">
        <v>1</v>
      </c>
      <c r="E28" s="85">
        <v>0</v>
      </c>
      <c r="F28" s="40">
        <v>0</v>
      </c>
      <c r="G28" s="40">
        <v>1</v>
      </c>
      <c r="H28" s="40">
        <v>0</v>
      </c>
      <c r="I28" s="547">
        <f t="shared" si="4"/>
        <v>0</v>
      </c>
      <c r="J28" s="85">
        <v>0</v>
      </c>
      <c r="K28" s="85">
        <v>0</v>
      </c>
      <c r="L28" s="547">
        <v>0</v>
      </c>
      <c r="M28" s="85">
        <v>0</v>
      </c>
      <c r="N28" s="85">
        <v>0</v>
      </c>
      <c r="O28" s="40">
        <v>0</v>
      </c>
      <c r="P28" s="40">
        <v>0</v>
      </c>
    </row>
    <row r="29" spans="2:16" ht="15.75" x14ac:dyDescent="0.25">
      <c r="B29" s="98" t="s">
        <v>42</v>
      </c>
      <c r="C29" s="90">
        <f t="shared" si="3"/>
        <v>9274</v>
      </c>
      <c r="D29" s="27">
        <f>SUM(D18:D28)</f>
        <v>3744</v>
      </c>
      <c r="E29" s="229">
        <f>SUM(E18:E28)</f>
        <v>5530</v>
      </c>
      <c r="F29" s="229">
        <v>149</v>
      </c>
      <c r="G29" s="229">
        <v>76</v>
      </c>
      <c r="H29" s="229">
        <v>41</v>
      </c>
      <c r="I29" s="1006">
        <f>SUM(J29:K29)</f>
        <v>2434</v>
      </c>
      <c r="J29" s="229">
        <v>415</v>
      </c>
      <c r="K29" s="229">
        <v>2019</v>
      </c>
      <c r="L29" s="1006">
        <v>723</v>
      </c>
      <c r="M29" s="229">
        <v>493</v>
      </c>
      <c r="N29" s="229">
        <v>230</v>
      </c>
      <c r="O29" s="229">
        <v>272</v>
      </c>
      <c r="P29" s="229">
        <v>49</v>
      </c>
    </row>
    <row r="30" spans="2:16" ht="15.75" x14ac:dyDescent="0.25">
      <c r="B30" s="40"/>
      <c r="C30" s="64"/>
      <c r="D30" s="27"/>
      <c r="E30" s="85"/>
      <c r="F30" s="40"/>
      <c r="G30" s="98"/>
      <c r="H30" s="40"/>
      <c r="I30" s="547"/>
      <c r="J30" s="85"/>
      <c r="K30" s="85"/>
      <c r="L30" s="452"/>
      <c r="M30" s="40"/>
      <c r="N30" s="40"/>
      <c r="O30" s="40"/>
      <c r="P30" s="40"/>
    </row>
    <row r="31" spans="2:16" ht="15.75" x14ac:dyDescent="0.25">
      <c r="B31" s="98" t="s">
        <v>54</v>
      </c>
      <c r="C31" s="64"/>
      <c r="D31" s="99"/>
      <c r="E31" s="85"/>
      <c r="F31" s="40"/>
      <c r="G31" s="40"/>
      <c r="H31" s="40"/>
      <c r="I31" s="547"/>
      <c r="J31" s="85"/>
      <c r="K31" s="85"/>
      <c r="L31" s="452"/>
      <c r="M31" s="40"/>
      <c r="N31" s="40"/>
      <c r="O31" s="40"/>
      <c r="P31" s="40"/>
    </row>
    <row r="32" spans="2:16" ht="15.75" x14ac:dyDescent="0.25">
      <c r="B32" s="40" t="s">
        <v>347</v>
      </c>
      <c r="C32" s="64">
        <f>SUM(D32:E32)</f>
        <v>1711</v>
      </c>
      <c r="D32" s="16">
        <v>1711</v>
      </c>
      <c r="E32" s="425">
        <v>0</v>
      </c>
      <c r="F32" s="40">
        <v>100</v>
      </c>
      <c r="G32" s="40">
        <v>30</v>
      </c>
      <c r="H32" s="40">
        <v>7</v>
      </c>
      <c r="I32" s="547">
        <f>SUM(J32:K32)</f>
        <v>1471</v>
      </c>
      <c r="J32" s="85">
        <v>129</v>
      </c>
      <c r="K32" s="85">
        <v>1342</v>
      </c>
      <c r="L32" s="452">
        <f>SUM(M32:N32)</f>
        <v>97</v>
      </c>
      <c r="M32" s="40">
        <v>64</v>
      </c>
      <c r="N32" s="40">
        <v>33</v>
      </c>
      <c r="O32" s="40">
        <v>2</v>
      </c>
      <c r="P32" s="40">
        <v>4</v>
      </c>
    </row>
    <row r="33" spans="1:18" ht="15.75" x14ac:dyDescent="0.25">
      <c r="B33" s="40" t="s">
        <v>27</v>
      </c>
      <c r="C33" s="64">
        <f>SUM(D33:E33)</f>
        <v>6673</v>
      </c>
      <c r="D33" s="16">
        <v>1143</v>
      </c>
      <c r="E33" s="425">
        <v>5530</v>
      </c>
      <c r="F33" s="40">
        <v>3</v>
      </c>
      <c r="G33" s="40">
        <v>21</v>
      </c>
      <c r="H33" s="40">
        <v>6</v>
      </c>
      <c r="I33" s="547">
        <f>SUM(J33:K33)</f>
        <v>788</v>
      </c>
      <c r="J33" s="85">
        <v>216</v>
      </c>
      <c r="K33" s="85">
        <v>572</v>
      </c>
      <c r="L33" s="452">
        <f>SUM(M33:N33)</f>
        <v>270</v>
      </c>
      <c r="M33" s="40">
        <v>190</v>
      </c>
      <c r="N33" s="40">
        <v>80</v>
      </c>
      <c r="O33" s="40">
        <v>40</v>
      </c>
      <c r="P33" s="40">
        <v>15</v>
      </c>
    </row>
    <row r="34" spans="1:18" ht="15.75" x14ac:dyDescent="0.25">
      <c r="B34" s="40" t="s">
        <v>856</v>
      </c>
      <c r="C34" s="64">
        <f>SUM(D34:E34)</f>
        <v>890</v>
      </c>
      <c r="D34" s="16">
        <v>890</v>
      </c>
      <c r="E34" s="425">
        <v>0</v>
      </c>
      <c r="F34" s="40">
        <v>46</v>
      </c>
      <c r="G34" s="40">
        <v>25</v>
      </c>
      <c r="H34" s="40">
        <v>28</v>
      </c>
      <c r="I34" s="547">
        <f>SUM(J34:K34)</f>
        <v>175</v>
      </c>
      <c r="J34" s="85">
        <v>70</v>
      </c>
      <c r="K34" s="85">
        <v>105</v>
      </c>
      <c r="L34" s="452">
        <f>SUM(M34:N34)</f>
        <v>356</v>
      </c>
      <c r="M34" s="40">
        <v>239</v>
      </c>
      <c r="N34" s="40">
        <v>117</v>
      </c>
      <c r="O34" s="40">
        <v>230</v>
      </c>
      <c r="P34" s="40">
        <v>30</v>
      </c>
    </row>
    <row r="35" spans="1:18" ht="15.75" x14ac:dyDescent="0.25">
      <c r="B35" s="98" t="s">
        <v>55</v>
      </c>
      <c r="C35" s="90">
        <f>SUM(D35:E35)</f>
        <v>9274</v>
      </c>
      <c r="D35" s="27">
        <v>3744</v>
      </c>
      <c r="E35" s="229">
        <f>SUM(E32:E34)</f>
        <v>5530</v>
      </c>
      <c r="F35" s="229">
        <v>149</v>
      </c>
      <c r="G35" s="229">
        <v>76</v>
      </c>
      <c r="H35" s="229">
        <v>41</v>
      </c>
      <c r="I35" s="1006">
        <f>SUM(J35:K35)</f>
        <v>2434</v>
      </c>
      <c r="J35" s="229">
        <v>415</v>
      </c>
      <c r="K35" s="229">
        <v>2019</v>
      </c>
      <c r="L35" s="1006">
        <v>723</v>
      </c>
      <c r="M35" s="229">
        <v>493</v>
      </c>
      <c r="N35" s="229">
        <v>230</v>
      </c>
      <c r="O35" s="229">
        <v>272</v>
      </c>
      <c r="P35" s="229">
        <v>49</v>
      </c>
    </row>
    <row r="36" spans="1:18" ht="15.75" x14ac:dyDescent="0.25">
      <c r="A36" s="105"/>
      <c r="B36" s="66"/>
      <c r="C36" s="50"/>
      <c r="D36" s="67"/>
      <c r="E36" s="44"/>
      <c r="F36" s="44"/>
      <c r="G36" s="44"/>
      <c r="H36" s="44"/>
      <c r="I36" s="456"/>
      <c r="J36" s="44"/>
      <c r="K36" s="44"/>
      <c r="L36" s="456"/>
      <c r="M36" s="44"/>
      <c r="N36" s="44"/>
      <c r="O36" s="44"/>
      <c r="P36" s="44"/>
    </row>
    <row r="37" spans="1:18" ht="15.75" x14ac:dyDescent="0.25">
      <c r="B37" s="28" t="s">
        <v>18</v>
      </c>
      <c r="C37" s="4"/>
      <c r="D37" s="4"/>
      <c r="E37" s="4"/>
      <c r="F37" s="4"/>
      <c r="G37" s="4"/>
      <c r="H37" s="4"/>
      <c r="I37" s="4"/>
      <c r="J37" s="4"/>
      <c r="K37" s="4"/>
      <c r="L37" s="4"/>
      <c r="M37" s="4"/>
      <c r="N37" s="4"/>
      <c r="O37" s="4"/>
      <c r="P37" s="4"/>
    </row>
    <row r="38" spans="1:18" ht="15.75" x14ac:dyDescent="0.25">
      <c r="B38" s="28"/>
      <c r="C38" s="4"/>
      <c r="D38" s="4"/>
      <c r="E38" s="4"/>
      <c r="F38" s="4"/>
      <c r="G38" s="4"/>
      <c r="H38" s="4"/>
      <c r="I38" s="4"/>
      <c r="J38" s="4"/>
      <c r="K38" s="4"/>
      <c r="L38" s="4"/>
      <c r="M38" s="4"/>
      <c r="N38" s="4"/>
      <c r="O38" s="4"/>
      <c r="P38" s="4"/>
    </row>
    <row r="39" spans="1:18" x14ac:dyDescent="0.25">
      <c r="B39" t="s">
        <v>963</v>
      </c>
    </row>
    <row r="40" spans="1:18" ht="15.75" x14ac:dyDescent="0.25">
      <c r="B40" s="1177" t="s">
        <v>953</v>
      </c>
      <c r="C40" s="1177"/>
      <c r="D40" s="1177"/>
      <c r="E40" s="1177"/>
      <c r="F40" s="1177"/>
      <c r="G40" s="1177"/>
      <c r="H40" s="1177"/>
      <c r="I40" s="1177"/>
      <c r="J40" s="1177"/>
      <c r="K40" s="1177"/>
      <c r="L40" s="1177"/>
      <c r="M40" s="1177"/>
      <c r="N40" s="1177"/>
      <c r="O40" s="259"/>
      <c r="P40" s="259"/>
      <c r="Q40" s="259"/>
      <c r="R40" s="259"/>
    </row>
  </sheetData>
  <mergeCells count="5">
    <mergeCell ref="B1:P1"/>
    <mergeCell ref="C4:C5"/>
    <mergeCell ref="D4:D5"/>
    <mergeCell ref="E4:P4"/>
    <mergeCell ref="B40:N40"/>
  </mergeCells>
  <pageMargins left="0.25" right="0.25" top="0.75" bottom="0.75" header="0.3" footer="0.3"/>
  <pageSetup paperSize="9" scale="59" orientation="landscape" r:id="rId1"/>
  <ignoredErrors>
    <ignoredError sqref="I14 L8:L15 L18:L27 I28:I29 I35 L32:L34 C32:C34"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39997558519241921"/>
    <pageSetUpPr fitToPage="1"/>
  </sheetPr>
  <dimension ref="B1:N66"/>
  <sheetViews>
    <sheetView workbookViewId="0">
      <selection activeCell="B66" sqref="B66:N66"/>
    </sheetView>
  </sheetViews>
  <sheetFormatPr defaultRowHeight="15" x14ac:dyDescent="0.25"/>
  <cols>
    <col min="1" max="1" width="5.5703125" customWidth="1"/>
    <col min="2" max="2" width="26.7109375" customWidth="1"/>
    <col min="3" max="6" width="15.28515625" customWidth="1"/>
    <col min="9" max="9" width="23.140625" customWidth="1"/>
    <col min="10" max="13" width="15.85546875" customWidth="1"/>
  </cols>
  <sheetData>
    <row r="1" spans="2:13" ht="15.75" x14ac:dyDescent="0.25">
      <c r="B1" s="1175" t="s">
        <v>888</v>
      </c>
      <c r="C1" s="1175"/>
      <c r="D1" s="1175"/>
      <c r="E1" s="1175"/>
      <c r="F1" s="1175"/>
      <c r="G1" s="1175"/>
      <c r="H1" s="1175"/>
      <c r="I1" s="1175"/>
      <c r="J1" s="1175"/>
      <c r="K1" s="1175"/>
      <c r="L1" s="1175"/>
      <c r="M1" s="1175"/>
    </row>
    <row r="2" spans="2:13" ht="15.75" x14ac:dyDescent="0.25">
      <c r="B2" s="28"/>
      <c r="C2" s="28"/>
      <c r="D2" s="28"/>
      <c r="E2" s="28"/>
      <c r="F2" s="28"/>
    </row>
    <row r="3" spans="2:13" ht="15.75" x14ac:dyDescent="0.25">
      <c r="B3" s="1186" t="s">
        <v>282</v>
      </c>
      <c r="C3" s="1194" t="s">
        <v>245</v>
      </c>
      <c r="D3" s="1192"/>
      <c r="E3" s="1192"/>
      <c r="F3" s="1193"/>
      <c r="I3" s="1186" t="s">
        <v>282</v>
      </c>
      <c r="J3" s="1194" t="s">
        <v>245</v>
      </c>
      <c r="K3" s="1192"/>
      <c r="L3" s="1192"/>
      <c r="M3" s="1193"/>
    </row>
    <row r="4" spans="2:13" ht="47.25" x14ac:dyDescent="0.25">
      <c r="B4" s="1188"/>
      <c r="C4" s="484" t="s">
        <v>992</v>
      </c>
      <c r="D4" s="484" t="s">
        <v>281</v>
      </c>
      <c r="E4" s="484" t="s">
        <v>941</v>
      </c>
      <c r="F4" s="484" t="s">
        <v>16</v>
      </c>
      <c r="I4" s="1188"/>
      <c r="J4" s="484" t="s">
        <v>992</v>
      </c>
      <c r="K4" s="484" t="s">
        <v>281</v>
      </c>
      <c r="L4" s="484" t="s">
        <v>941</v>
      </c>
      <c r="M4" s="484" t="s">
        <v>16</v>
      </c>
    </row>
    <row r="5" spans="2:13" ht="15.75" x14ac:dyDescent="0.25">
      <c r="B5" s="485"/>
      <c r="C5" s="486"/>
      <c r="D5" s="486"/>
      <c r="E5" s="486"/>
      <c r="F5" s="486"/>
      <c r="I5" s="485"/>
      <c r="J5" s="486"/>
      <c r="K5" s="486"/>
      <c r="L5" s="486"/>
      <c r="M5" s="486"/>
    </row>
    <row r="6" spans="2:13" ht="15.75" x14ac:dyDescent="0.25">
      <c r="B6" s="25" t="s">
        <v>35</v>
      </c>
      <c r="C6" s="40"/>
      <c r="D6" s="40"/>
      <c r="E6" s="40"/>
      <c r="F6" s="40"/>
      <c r="I6" s="25" t="s">
        <v>35</v>
      </c>
      <c r="J6" s="40"/>
      <c r="K6" s="40"/>
      <c r="L6" s="40"/>
      <c r="M6" s="40"/>
    </row>
    <row r="7" spans="2:13" ht="15.75" x14ac:dyDescent="0.25">
      <c r="B7" s="14" t="s">
        <v>36</v>
      </c>
      <c r="C7" s="85">
        <v>405</v>
      </c>
      <c r="D7" s="85">
        <v>516</v>
      </c>
      <c r="E7" s="85">
        <v>311</v>
      </c>
      <c r="F7" s="85">
        <v>1232</v>
      </c>
      <c r="I7" s="14" t="s">
        <v>36</v>
      </c>
      <c r="J7" s="497">
        <v>0.32873376623376621</v>
      </c>
      <c r="K7" s="497">
        <v>0.41883116883116883</v>
      </c>
      <c r="L7" s="497">
        <v>0.25243506493506496</v>
      </c>
      <c r="M7" s="497">
        <v>1</v>
      </c>
    </row>
    <row r="8" spans="2:13" ht="15.75" x14ac:dyDescent="0.25">
      <c r="B8" s="14" t="s">
        <v>37</v>
      </c>
      <c r="C8" s="85">
        <v>572</v>
      </c>
      <c r="D8" s="85">
        <v>345</v>
      </c>
      <c r="E8" s="85">
        <v>271</v>
      </c>
      <c r="F8" s="85">
        <v>1188</v>
      </c>
      <c r="I8" s="14" t="s">
        <v>37</v>
      </c>
      <c r="J8" s="497">
        <v>0.48148148148148145</v>
      </c>
      <c r="K8" s="497">
        <v>0.29040404040404039</v>
      </c>
      <c r="L8" s="497">
        <v>0.2281144781144781</v>
      </c>
      <c r="M8" s="497">
        <v>1</v>
      </c>
    </row>
    <row r="9" spans="2:13" ht="15.75" x14ac:dyDescent="0.25">
      <c r="B9" s="14" t="s">
        <v>38</v>
      </c>
      <c r="C9" s="85">
        <v>155</v>
      </c>
      <c r="D9" s="85">
        <v>93</v>
      </c>
      <c r="E9" s="85">
        <v>79</v>
      </c>
      <c r="F9" s="85">
        <v>327</v>
      </c>
      <c r="I9" s="14" t="s">
        <v>38</v>
      </c>
      <c r="J9" s="497">
        <v>0.47400611620795108</v>
      </c>
      <c r="K9" s="497">
        <v>0.28440366972477066</v>
      </c>
      <c r="L9" s="497">
        <v>0.24159021406727829</v>
      </c>
      <c r="M9" s="497">
        <v>1</v>
      </c>
    </row>
    <row r="10" spans="2:13" ht="15.75" x14ac:dyDescent="0.25">
      <c r="B10" s="14" t="s">
        <v>39</v>
      </c>
      <c r="C10" s="85">
        <v>58</v>
      </c>
      <c r="D10" s="85">
        <v>31</v>
      </c>
      <c r="E10" s="85">
        <v>46</v>
      </c>
      <c r="F10" s="85">
        <v>135</v>
      </c>
      <c r="I10" s="14" t="s">
        <v>39</v>
      </c>
      <c r="J10" s="497">
        <v>0.42962962962962964</v>
      </c>
      <c r="K10" s="497">
        <v>0.22962962962962963</v>
      </c>
      <c r="L10" s="497">
        <v>0.34074074074074073</v>
      </c>
      <c r="M10" s="497">
        <v>1</v>
      </c>
    </row>
    <row r="11" spans="2:13" ht="15.75" x14ac:dyDescent="0.25">
      <c r="B11" s="14" t="s">
        <v>40</v>
      </c>
      <c r="C11" s="85">
        <v>276</v>
      </c>
      <c r="D11" s="85">
        <v>124</v>
      </c>
      <c r="E11" s="85">
        <v>119</v>
      </c>
      <c r="F11" s="85">
        <v>519</v>
      </c>
      <c r="I11" s="14" t="s">
        <v>40</v>
      </c>
      <c r="J11" s="497">
        <v>0.53179190751445082</v>
      </c>
      <c r="K11" s="497">
        <v>0.23892100192678228</v>
      </c>
      <c r="L11" s="497">
        <v>0.22928709055876687</v>
      </c>
      <c r="M11" s="497">
        <v>1</v>
      </c>
    </row>
    <row r="12" spans="2:13" ht="15.75" x14ac:dyDescent="0.25">
      <c r="B12" s="14" t="s">
        <v>41</v>
      </c>
      <c r="C12" s="85">
        <v>245</v>
      </c>
      <c r="D12" s="85">
        <v>33</v>
      </c>
      <c r="E12" s="85">
        <v>64</v>
      </c>
      <c r="F12" s="85">
        <v>342</v>
      </c>
      <c r="I12" s="14" t="s">
        <v>41</v>
      </c>
      <c r="J12" s="497">
        <v>0.716374269005848</v>
      </c>
      <c r="K12" s="497">
        <v>9.6491228070175433E-2</v>
      </c>
      <c r="L12" s="497">
        <v>0.1871345029239766</v>
      </c>
      <c r="M12" s="497">
        <v>1</v>
      </c>
    </row>
    <row r="13" spans="2:13" ht="15.75" x14ac:dyDescent="0.25">
      <c r="B13" s="14" t="s">
        <v>184</v>
      </c>
      <c r="C13" s="85"/>
      <c r="D13" s="85">
        <v>1</v>
      </c>
      <c r="E13" s="85"/>
      <c r="F13" s="85">
        <v>1</v>
      </c>
      <c r="I13" s="14" t="s">
        <v>184</v>
      </c>
      <c r="J13" s="497"/>
      <c r="K13" s="1034">
        <v>1</v>
      </c>
      <c r="L13" s="497"/>
      <c r="M13" s="1034">
        <v>1</v>
      </c>
    </row>
    <row r="14" spans="2:13" ht="15.75" x14ac:dyDescent="0.25">
      <c r="B14" s="25" t="s">
        <v>42</v>
      </c>
      <c r="C14" s="229">
        <v>1711</v>
      </c>
      <c r="D14" s="229">
        <v>1143</v>
      </c>
      <c r="E14" s="229">
        <v>890</v>
      </c>
      <c r="F14" s="229">
        <v>3744</v>
      </c>
      <c r="I14" s="25" t="s">
        <v>42</v>
      </c>
      <c r="J14" s="498">
        <v>0.45699786324786323</v>
      </c>
      <c r="K14" s="498">
        <v>0.30528846153846156</v>
      </c>
      <c r="L14" s="498">
        <v>0.2377136752136752</v>
      </c>
      <c r="M14" s="498">
        <v>1</v>
      </c>
    </row>
    <row r="15" spans="2:13" ht="15.75" x14ac:dyDescent="0.25">
      <c r="B15" s="14"/>
      <c r="C15" s="339"/>
      <c r="D15" s="339"/>
      <c r="E15" s="339"/>
      <c r="F15" s="339"/>
      <c r="I15" s="14"/>
      <c r="J15" s="933"/>
      <c r="K15" s="933"/>
      <c r="L15" s="933"/>
      <c r="M15" s="933"/>
    </row>
    <row r="16" spans="2:13" ht="15.75" x14ac:dyDescent="0.25">
      <c r="B16" s="25" t="s">
        <v>43</v>
      </c>
      <c r="C16" s="427"/>
      <c r="D16" s="427"/>
      <c r="E16" s="427"/>
      <c r="F16" s="427"/>
      <c r="I16" s="25" t="s">
        <v>43</v>
      </c>
      <c r="J16" s="983"/>
      <c r="K16" s="983"/>
      <c r="L16" s="983"/>
      <c r="M16" s="983"/>
    </row>
    <row r="17" spans="2:13" ht="15.75" x14ac:dyDescent="0.25">
      <c r="B17" s="111" t="s">
        <v>44</v>
      </c>
      <c r="C17" s="85">
        <v>160</v>
      </c>
      <c r="D17" s="85">
        <v>78</v>
      </c>
      <c r="E17" s="85">
        <v>101</v>
      </c>
      <c r="F17" s="85">
        <v>339</v>
      </c>
      <c r="I17" s="111" t="s">
        <v>44</v>
      </c>
      <c r="J17" s="497">
        <v>0.471976401179941</v>
      </c>
      <c r="K17" s="497">
        <v>0.23008849557522124</v>
      </c>
      <c r="L17" s="497">
        <v>0.29793510324483774</v>
      </c>
      <c r="M17" s="497">
        <v>1</v>
      </c>
    </row>
    <row r="18" spans="2:13" ht="15.75" x14ac:dyDescent="0.25">
      <c r="B18" s="111" t="s">
        <v>45</v>
      </c>
      <c r="C18" s="85">
        <v>199</v>
      </c>
      <c r="D18" s="85">
        <v>81</v>
      </c>
      <c r="E18" s="85">
        <v>93</v>
      </c>
      <c r="F18" s="85">
        <v>373</v>
      </c>
      <c r="I18" s="111" t="s">
        <v>45</v>
      </c>
      <c r="J18" s="497">
        <v>0.53351206434316356</v>
      </c>
      <c r="K18" s="497">
        <v>0.21715817694369974</v>
      </c>
      <c r="L18" s="497">
        <v>0.24932975871313673</v>
      </c>
      <c r="M18" s="497">
        <v>1</v>
      </c>
    </row>
    <row r="19" spans="2:13" ht="15.75" x14ac:dyDescent="0.25">
      <c r="B19" s="111" t="s">
        <v>46</v>
      </c>
      <c r="C19" s="85">
        <v>160</v>
      </c>
      <c r="D19" s="85">
        <v>91</v>
      </c>
      <c r="E19" s="85">
        <v>63</v>
      </c>
      <c r="F19" s="85">
        <v>314</v>
      </c>
      <c r="I19" s="111" t="s">
        <v>46</v>
      </c>
      <c r="J19" s="497">
        <v>0.50955414012738853</v>
      </c>
      <c r="K19" s="497">
        <v>0.28980891719745222</v>
      </c>
      <c r="L19" s="497">
        <v>0.20063694267515925</v>
      </c>
      <c r="M19" s="497">
        <v>1</v>
      </c>
    </row>
    <row r="20" spans="2:13" ht="15.75" x14ac:dyDescent="0.25">
      <c r="B20" s="111" t="s">
        <v>47</v>
      </c>
      <c r="C20" s="85">
        <v>204</v>
      </c>
      <c r="D20" s="85">
        <v>91</v>
      </c>
      <c r="E20" s="85">
        <v>74</v>
      </c>
      <c r="F20" s="85">
        <v>369</v>
      </c>
      <c r="I20" s="111" t="s">
        <v>47</v>
      </c>
      <c r="J20" s="497">
        <v>0.55284552845528456</v>
      </c>
      <c r="K20" s="497">
        <v>0.24661246612466126</v>
      </c>
      <c r="L20" s="497">
        <v>0.20054200542005421</v>
      </c>
      <c r="M20" s="497">
        <v>1</v>
      </c>
    </row>
    <row r="21" spans="2:13" ht="15.75" x14ac:dyDescent="0.25">
      <c r="B21" s="111" t="s">
        <v>48</v>
      </c>
      <c r="C21" s="85">
        <v>225</v>
      </c>
      <c r="D21" s="85">
        <v>126</v>
      </c>
      <c r="E21" s="85">
        <v>89</v>
      </c>
      <c r="F21" s="85">
        <v>440</v>
      </c>
      <c r="I21" s="111" t="s">
        <v>48</v>
      </c>
      <c r="J21" s="497">
        <v>0.51136363636363635</v>
      </c>
      <c r="K21" s="497">
        <v>0.28636363636363638</v>
      </c>
      <c r="L21" s="497">
        <v>0.20227272727272727</v>
      </c>
      <c r="M21" s="497">
        <v>1</v>
      </c>
    </row>
    <row r="22" spans="2:13" ht="15.75" x14ac:dyDescent="0.25">
      <c r="B22" s="111" t="s">
        <v>49</v>
      </c>
      <c r="C22" s="85">
        <v>195</v>
      </c>
      <c r="D22" s="85">
        <v>118</v>
      </c>
      <c r="E22" s="85">
        <v>96</v>
      </c>
      <c r="F22" s="85">
        <v>409</v>
      </c>
      <c r="I22" s="111" t="s">
        <v>49</v>
      </c>
      <c r="J22" s="497">
        <v>0.47677261613691929</v>
      </c>
      <c r="K22" s="497">
        <v>0.28850855745721271</v>
      </c>
      <c r="L22" s="497">
        <v>0.23471882640586797</v>
      </c>
      <c r="M22" s="497">
        <v>1</v>
      </c>
    </row>
    <row r="23" spans="2:13" ht="15.75" x14ac:dyDescent="0.25">
      <c r="B23" s="111" t="s">
        <v>50</v>
      </c>
      <c r="C23" s="85">
        <v>215</v>
      </c>
      <c r="D23" s="85">
        <v>113</v>
      </c>
      <c r="E23" s="85">
        <v>88</v>
      </c>
      <c r="F23" s="85">
        <v>416</v>
      </c>
      <c r="I23" s="111" t="s">
        <v>50</v>
      </c>
      <c r="J23" s="497">
        <v>0.51682692307692313</v>
      </c>
      <c r="K23" s="497">
        <v>0.27163461538461536</v>
      </c>
      <c r="L23" s="497">
        <v>0.21153846153846154</v>
      </c>
      <c r="M23" s="497">
        <v>1</v>
      </c>
    </row>
    <row r="24" spans="2:13" ht="15.75" x14ac:dyDescent="0.25">
      <c r="B24" s="111" t="s">
        <v>51</v>
      </c>
      <c r="C24" s="85">
        <v>144</v>
      </c>
      <c r="D24" s="85">
        <v>158</v>
      </c>
      <c r="E24" s="85">
        <v>111</v>
      </c>
      <c r="F24" s="85">
        <v>413</v>
      </c>
      <c r="I24" s="111" t="s">
        <v>51</v>
      </c>
      <c r="J24" s="497">
        <v>0.34866828087167068</v>
      </c>
      <c r="K24" s="497">
        <v>0.38256658595641646</v>
      </c>
      <c r="L24" s="497">
        <v>0.26876513317191281</v>
      </c>
      <c r="M24" s="497">
        <v>1</v>
      </c>
    </row>
    <row r="25" spans="2:13" ht="15.75" x14ac:dyDescent="0.25">
      <c r="B25" s="111" t="s">
        <v>52</v>
      </c>
      <c r="C25" s="85">
        <v>122</v>
      </c>
      <c r="D25" s="85">
        <v>139</v>
      </c>
      <c r="E25" s="85">
        <v>85</v>
      </c>
      <c r="F25" s="85">
        <v>346</v>
      </c>
      <c r="I25" s="111" t="s">
        <v>52</v>
      </c>
      <c r="J25" s="497">
        <v>0.35260115606936415</v>
      </c>
      <c r="K25" s="497">
        <v>0.40173410404624277</v>
      </c>
      <c r="L25" s="497">
        <v>0.24566473988439305</v>
      </c>
      <c r="M25" s="497">
        <v>1</v>
      </c>
    </row>
    <row r="26" spans="2:13" ht="15.75" x14ac:dyDescent="0.25">
      <c r="B26" s="111" t="s">
        <v>53</v>
      </c>
      <c r="C26" s="85">
        <v>87</v>
      </c>
      <c r="D26" s="85">
        <v>147</v>
      </c>
      <c r="E26" s="85">
        <v>90</v>
      </c>
      <c r="F26" s="85">
        <v>324</v>
      </c>
      <c r="I26" s="111" t="s">
        <v>53</v>
      </c>
      <c r="J26" s="497">
        <v>0.26851851851851855</v>
      </c>
      <c r="K26" s="497">
        <v>0.45370370370370372</v>
      </c>
      <c r="L26" s="497">
        <v>0.27777777777777779</v>
      </c>
      <c r="M26" s="497">
        <v>1</v>
      </c>
    </row>
    <row r="27" spans="2:13" ht="15.75" x14ac:dyDescent="0.25">
      <c r="B27" s="111" t="s">
        <v>184</v>
      </c>
      <c r="C27" s="85"/>
      <c r="D27" s="85">
        <v>1</v>
      </c>
      <c r="E27" s="85"/>
      <c r="F27" s="85">
        <v>1</v>
      </c>
      <c r="I27" s="111" t="s">
        <v>184</v>
      </c>
      <c r="J27" s="497"/>
      <c r="K27" s="1034">
        <v>1</v>
      </c>
      <c r="L27" s="497"/>
      <c r="M27" s="1034">
        <v>1</v>
      </c>
    </row>
    <row r="28" spans="2:13" ht="15.75" x14ac:dyDescent="0.25">
      <c r="B28" s="25" t="s">
        <v>42</v>
      </c>
      <c r="C28" s="229">
        <v>1711</v>
      </c>
      <c r="D28" s="229">
        <v>1143</v>
      </c>
      <c r="E28" s="229">
        <v>890</v>
      </c>
      <c r="F28" s="229">
        <v>3744</v>
      </c>
      <c r="I28" s="25" t="s">
        <v>42</v>
      </c>
      <c r="J28" s="498">
        <v>0.45699786324786323</v>
      </c>
      <c r="K28" s="498">
        <v>0.30528846153846156</v>
      </c>
      <c r="L28" s="498">
        <v>0.2377136752136752</v>
      </c>
      <c r="M28" s="498">
        <v>1</v>
      </c>
    </row>
    <row r="29" spans="2:13" ht="15.75" x14ac:dyDescent="0.25">
      <c r="B29" s="50"/>
      <c r="C29" s="230"/>
      <c r="D29" s="44"/>
      <c r="E29" s="44"/>
      <c r="F29" s="44"/>
      <c r="I29" s="50"/>
      <c r="J29" s="230"/>
      <c r="K29" s="44"/>
      <c r="L29" s="44"/>
      <c r="M29" s="44"/>
    </row>
    <row r="30" spans="2:13" ht="15.75" x14ac:dyDescent="0.25">
      <c r="B30" s="28" t="s">
        <v>87</v>
      </c>
      <c r="C30" s="28"/>
      <c r="D30" s="28"/>
      <c r="E30" s="28"/>
      <c r="F30" s="28"/>
    </row>
    <row r="31" spans="2:13" ht="15.75" x14ac:dyDescent="0.25">
      <c r="B31" s="28"/>
      <c r="C31" s="28"/>
      <c r="D31" s="28"/>
      <c r="E31" s="28"/>
      <c r="F31" s="28"/>
    </row>
    <row r="32" spans="2:13" ht="15.75" x14ac:dyDescent="0.25">
      <c r="B32" t="s">
        <v>82</v>
      </c>
      <c r="C32" s="28"/>
      <c r="D32" s="28"/>
      <c r="E32" s="28"/>
      <c r="F32" s="28"/>
    </row>
    <row r="33" spans="2:14" ht="15.75" customHeight="1" x14ac:dyDescent="0.25">
      <c r="B33" s="1177" t="s">
        <v>953</v>
      </c>
      <c r="C33" s="1177"/>
      <c r="D33" s="1177"/>
      <c r="E33" s="1177"/>
      <c r="F33" s="1177"/>
      <c r="G33" s="1177"/>
      <c r="H33" s="1177"/>
      <c r="I33" s="1177"/>
      <c r="J33" s="1177"/>
      <c r="K33" s="1177"/>
      <c r="L33" s="1177"/>
      <c r="M33" s="1177"/>
      <c r="N33" s="1177"/>
    </row>
    <row r="34" spans="2:14" ht="15.75" x14ac:dyDescent="0.25">
      <c r="B34" s="745"/>
      <c r="C34" s="745"/>
      <c r="D34" s="745"/>
      <c r="E34" s="745"/>
      <c r="F34" s="745"/>
      <c r="G34" s="745"/>
      <c r="H34" s="745"/>
      <c r="I34" s="745"/>
      <c r="J34" s="745"/>
      <c r="K34" s="745"/>
      <c r="L34" s="745"/>
      <c r="M34" s="745"/>
    </row>
    <row r="36" spans="2:14" ht="15.75" x14ac:dyDescent="0.25">
      <c r="B36" s="1175" t="s">
        <v>889</v>
      </c>
      <c r="C36" s="1175"/>
      <c r="D36" s="1175"/>
      <c r="E36" s="1175"/>
      <c r="F36" s="1175"/>
      <c r="G36" s="1175"/>
      <c r="H36" s="1175"/>
      <c r="I36" s="1175"/>
      <c r="J36" s="1175"/>
      <c r="K36" s="1175"/>
      <c r="L36" s="1175"/>
      <c r="M36" s="1175"/>
    </row>
    <row r="37" spans="2:14" ht="15.75" x14ac:dyDescent="0.25">
      <c r="B37" s="28"/>
      <c r="C37" s="28"/>
      <c r="D37" s="28"/>
      <c r="E37" s="28"/>
      <c r="F37" s="28"/>
    </row>
    <row r="38" spans="2:14" ht="15.75" customHeight="1" x14ac:dyDescent="0.25">
      <c r="B38" s="1186" t="s">
        <v>283</v>
      </c>
      <c r="C38" s="1194" t="s">
        <v>245</v>
      </c>
      <c r="D38" s="1192"/>
      <c r="E38" s="1192"/>
      <c r="F38" s="1193"/>
      <c r="I38" s="1186" t="s">
        <v>283</v>
      </c>
      <c r="J38" s="1194" t="s">
        <v>245</v>
      </c>
      <c r="K38" s="1192"/>
      <c r="L38" s="1192"/>
      <c r="M38" s="1193"/>
    </row>
    <row r="39" spans="2:14" ht="47.25" x14ac:dyDescent="0.25">
      <c r="B39" s="1188"/>
      <c r="C39" s="484" t="s">
        <v>992</v>
      </c>
      <c r="D39" s="484" t="s">
        <v>281</v>
      </c>
      <c r="E39" s="484" t="s">
        <v>941</v>
      </c>
      <c r="F39" s="484" t="s">
        <v>16</v>
      </c>
      <c r="I39" s="1188"/>
      <c r="J39" s="484" t="s">
        <v>992</v>
      </c>
      <c r="K39" s="484" t="s">
        <v>281</v>
      </c>
      <c r="L39" s="484" t="s">
        <v>941</v>
      </c>
      <c r="M39" s="484" t="s">
        <v>16</v>
      </c>
    </row>
    <row r="40" spans="2:14" ht="15.75" x14ac:dyDescent="0.25">
      <c r="B40" s="485"/>
      <c r="C40" s="486"/>
      <c r="D40" s="486"/>
      <c r="E40" s="486"/>
      <c r="F40" s="486"/>
      <c r="I40" s="485"/>
      <c r="J40" s="486"/>
      <c r="K40" s="486"/>
      <c r="L40" s="486"/>
      <c r="M40" s="486"/>
    </row>
    <row r="41" spans="2:14" ht="15.75" x14ac:dyDescent="0.25">
      <c r="B41" s="25" t="s">
        <v>35</v>
      </c>
      <c r="C41" s="40"/>
      <c r="D41" s="40"/>
      <c r="E41" s="40"/>
      <c r="F41" s="40"/>
      <c r="I41" s="25" t="s">
        <v>35</v>
      </c>
      <c r="J41" s="40"/>
      <c r="K41" s="40"/>
      <c r="L41" s="40"/>
      <c r="M41" s="40"/>
    </row>
    <row r="42" spans="2:14" ht="15.75" x14ac:dyDescent="0.25">
      <c r="B42" s="14" t="s">
        <v>36</v>
      </c>
      <c r="C42" s="85">
        <v>328</v>
      </c>
      <c r="D42" s="85">
        <v>340</v>
      </c>
      <c r="E42" s="85">
        <v>63</v>
      </c>
      <c r="F42" s="85">
        <v>731</v>
      </c>
      <c r="I42" s="14" t="s">
        <v>36</v>
      </c>
      <c r="J42" s="497">
        <v>0.44870041039671682</v>
      </c>
      <c r="K42" s="497">
        <v>0.46511627906976744</v>
      </c>
      <c r="L42" s="497">
        <v>8.6183310533515731E-2</v>
      </c>
      <c r="M42" s="497">
        <v>1</v>
      </c>
    </row>
    <row r="43" spans="2:14" ht="15.75" x14ac:dyDescent="0.25">
      <c r="B43" s="14" t="s">
        <v>37</v>
      </c>
      <c r="C43" s="85">
        <v>467</v>
      </c>
      <c r="D43" s="85">
        <v>255</v>
      </c>
      <c r="E43" s="85">
        <v>47</v>
      </c>
      <c r="F43" s="85">
        <v>769</v>
      </c>
      <c r="I43" s="14" t="s">
        <v>37</v>
      </c>
      <c r="J43" s="497">
        <v>0.60728218465539663</v>
      </c>
      <c r="K43" s="497">
        <v>0.33159947984395316</v>
      </c>
      <c r="L43" s="497">
        <v>6.1118335500650198E-2</v>
      </c>
      <c r="M43" s="497">
        <v>1</v>
      </c>
    </row>
    <row r="44" spans="2:14" ht="15.75" x14ac:dyDescent="0.25">
      <c r="B44" s="14" t="s">
        <v>38</v>
      </c>
      <c r="C44" s="85">
        <v>134</v>
      </c>
      <c r="D44" s="85">
        <v>63</v>
      </c>
      <c r="E44" s="85">
        <v>15</v>
      </c>
      <c r="F44" s="85">
        <v>212</v>
      </c>
      <c r="I44" s="14" t="s">
        <v>38</v>
      </c>
      <c r="J44" s="497">
        <v>0.63207547169811318</v>
      </c>
      <c r="K44" s="497">
        <v>0.29716981132075471</v>
      </c>
      <c r="L44" s="497">
        <v>7.0754716981132074E-2</v>
      </c>
      <c r="M44" s="497">
        <v>1</v>
      </c>
    </row>
    <row r="45" spans="2:14" ht="15.75" x14ac:dyDescent="0.25">
      <c r="B45" s="14" t="s">
        <v>39</v>
      </c>
      <c r="C45" s="85">
        <v>52</v>
      </c>
      <c r="D45" s="85">
        <v>25</v>
      </c>
      <c r="E45" s="85">
        <v>9</v>
      </c>
      <c r="F45" s="85">
        <v>86</v>
      </c>
      <c r="I45" s="14" t="s">
        <v>39</v>
      </c>
      <c r="J45" s="497">
        <v>0.60465116279069764</v>
      </c>
      <c r="K45" s="497">
        <v>0.29069767441860467</v>
      </c>
      <c r="L45" s="1034">
        <v>0.10465116279069768</v>
      </c>
      <c r="M45" s="497">
        <v>1</v>
      </c>
    </row>
    <row r="46" spans="2:14" ht="15.75" x14ac:dyDescent="0.25">
      <c r="B46" s="14" t="s">
        <v>40</v>
      </c>
      <c r="C46" s="85">
        <v>249</v>
      </c>
      <c r="D46" s="85">
        <v>83</v>
      </c>
      <c r="E46" s="85">
        <v>25</v>
      </c>
      <c r="F46" s="85">
        <v>357</v>
      </c>
      <c r="I46" s="14" t="s">
        <v>40</v>
      </c>
      <c r="J46" s="497">
        <v>0.69747899159663862</v>
      </c>
      <c r="K46" s="497">
        <v>0.23249299719887956</v>
      </c>
      <c r="L46" s="497">
        <v>7.0028011204481794E-2</v>
      </c>
      <c r="M46" s="497">
        <v>1</v>
      </c>
    </row>
    <row r="47" spans="2:14" ht="15.75" x14ac:dyDescent="0.25">
      <c r="B47" s="14" t="s">
        <v>41</v>
      </c>
      <c r="C47" s="85">
        <v>241</v>
      </c>
      <c r="D47" s="85">
        <v>22</v>
      </c>
      <c r="E47" s="85">
        <v>16</v>
      </c>
      <c r="F47" s="85">
        <v>279</v>
      </c>
      <c r="I47" s="14" t="s">
        <v>41</v>
      </c>
      <c r="J47" s="497">
        <v>0.86379928315412191</v>
      </c>
      <c r="K47" s="497">
        <v>7.8853046594982074E-2</v>
      </c>
      <c r="L47" s="497">
        <v>5.7347670250896057E-2</v>
      </c>
      <c r="M47" s="497">
        <v>1</v>
      </c>
    </row>
    <row r="48" spans="2:14" ht="15.75" x14ac:dyDescent="0.25">
      <c r="B48" s="25" t="s">
        <v>42</v>
      </c>
      <c r="C48" s="229">
        <v>1471</v>
      </c>
      <c r="D48" s="229">
        <v>788</v>
      </c>
      <c r="E48" s="229">
        <v>175</v>
      </c>
      <c r="F48" s="229">
        <v>2434</v>
      </c>
      <c r="I48" s="25" t="s">
        <v>42</v>
      </c>
      <c r="J48" s="498">
        <v>0.60435497124075599</v>
      </c>
      <c r="K48" s="498">
        <v>0.323746918652424</v>
      </c>
      <c r="L48" s="498">
        <v>7.1898110106820054E-2</v>
      </c>
      <c r="M48" s="498">
        <v>1</v>
      </c>
    </row>
    <row r="49" spans="2:13" ht="15.75" x14ac:dyDescent="0.25">
      <c r="B49" s="14"/>
      <c r="C49" s="339"/>
      <c r="D49" s="339"/>
      <c r="E49" s="339"/>
      <c r="F49" s="339"/>
      <c r="I49" s="14"/>
      <c r="J49" s="933"/>
      <c r="K49" s="933"/>
      <c r="L49" s="933"/>
      <c r="M49" s="933"/>
    </row>
    <row r="50" spans="2:13" ht="15.75" x14ac:dyDescent="0.25">
      <c r="B50" s="25" t="s">
        <v>43</v>
      </c>
      <c r="C50" s="427"/>
      <c r="D50" s="427"/>
      <c r="E50" s="427"/>
      <c r="F50" s="427"/>
      <c r="I50" s="25" t="s">
        <v>43</v>
      </c>
      <c r="J50" s="983"/>
      <c r="K50" s="983"/>
      <c r="L50" s="983"/>
      <c r="M50" s="983"/>
    </row>
    <row r="51" spans="2:13" ht="15.75" x14ac:dyDescent="0.25">
      <c r="B51" s="111" t="s">
        <v>44</v>
      </c>
      <c r="C51" s="85">
        <v>111</v>
      </c>
      <c r="D51" s="85">
        <v>53</v>
      </c>
      <c r="E51" s="85">
        <v>20</v>
      </c>
      <c r="F51" s="85">
        <v>184</v>
      </c>
      <c r="I51" s="111" t="s">
        <v>44</v>
      </c>
      <c r="J51" s="497">
        <v>0.60326086956521741</v>
      </c>
      <c r="K51" s="497">
        <v>0.28804347826086957</v>
      </c>
      <c r="L51" s="497">
        <v>0.10869565217391304</v>
      </c>
      <c r="M51" s="497">
        <v>1</v>
      </c>
    </row>
    <row r="52" spans="2:13" ht="15.75" x14ac:dyDescent="0.25">
      <c r="B52" s="111" t="s">
        <v>45</v>
      </c>
      <c r="C52" s="85">
        <v>165</v>
      </c>
      <c r="D52" s="85">
        <v>52</v>
      </c>
      <c r="E52" s="85">
        <v>17</v>
      </c>
      <c r="F52" s="85">
        <v>234</v>
      </c>
      <c r="I52" s="111" t="s">
        <v>45</v>
      </c>
      <c r="J52" s="497">
        <v>0.70512820512820518</v>
      </c>
      <c r="K52" s="497">
        <v>0.22222222222222221</v>
      </c>
      <c r="L52" s="497">
        <v>7.2649572649572655E-2</v>
      </c>
      <c r="M52" s="497">
        <v>1</v>
      </c>
    </row>
    <row r="53" spans="2:13" ht="15.75" x14ac:dyDescent="0.25">
      <c r="B53" s="111" t="s">
        <v>46</v>
      </c>
      <c r="C53" s="85">
        <v>135</v>
      </c>
      <c r="D53" s="85">
        <v>61</v>
      </c>
      <c r="E53" s="85">
        <v>13</v>
      </c>
      <c r="F53" s="85">
        <v>209</v>
      </c>
      <c r="I53" s="111" t="s">
        <v>46</v>
      </c>
      <c r="J53" s="497">
        <v>0.64593301435406703</v>
      </c>
      <c r="K53" s="497">
        <v>0.291866028708134</v>
      </c>
      <c r="L53" s="497">
        <v>6.2200956937799042E-2</v>
      </c>
      <c r="M53" s="497">
        <v>1</v>
      </c>
    </row>
    <row r="54" spans="2:13" ht="15.75" x14ac:dyDescent="0.25">
      <c r="B54" s="111" t="s">
        <v>47</v>
      </c>
      <c r="C54" s="85">
        <v>174</v>
      </c>
      <c r="D54" s="85">
        <v>64</v>
      </c>
      <c r="E54" s="85">
        <v>15</v>
      </c>
      <c r="F54" s="85">
        <v>253</v>
      </c>
      <c r="I54" s="111" t="s">
        <v>47</v>
      </c>
      <c r="J54" s="497">
        <v>0.68774703557312256</v>
      </c>
      <c r="K54" s="497">
        <v>0.25296442687747034</v>
      </c>
      <c r="L54" s="497">
        <v>5.9288537549407112E-2</v>
      </c>
      <c r="M54" s="497">
        <v>1</v>
      </c>
    </row>
    <row r="55" spans="2:13" ht="15.75" x14ac:dyDescent="0.25">
      <c r="B55" s="111" t="s">
        <v>48</v>
      </c>
      <c r="C55" s="85">
        <v>205</v>
      </c>
      <c r="D55" s="85">
        <v>85</v>
      </c>
      <c r="E55" s="85">
        <v>14</v>
      </c>
      <c r="F55" s="85">
        <v>304</v>
      </c>
      <c r="I55" s="111" t="s">
        <v>48</v>
      </c>
      <c r="J55" s="497">
        <v>0.67434210526315785</v>
      </c>
      <c r="K55" s="497">
        <v>0.27960526315789475</v>
      </c>
      <c r="L55" s="497">
        <v>4.6052631578947366E-2</v>
      </c>
      <c r="M55" s="497">
        <v>1</v>
      </c>
    </row>
    <row r="56" spans="2:13" ht="15.75" x14ac:dyDescent="0.25">
      <c r="B56" s="111" t="s">
        <v>49</v>
      </c>
      <c r="C56" s="85">
        <v>184</v>
      </c>
      <c r="D56" s="85">
        <v>89</v>
      </c>
      <c r="E56" s="85">
        <v>23</v>
      </c>
      <c r="F56" s="85">
        <v>296</v>
      </c>
      <c r="I56" s="111" t="s">
        <v>49</v>
      </c>
      <c r="J56" s="497">
        <v>0.6216216216216216</v>
      </c>
      <c r="K56" s="497">
        <v>0.30067567567567566</v>
      </c>
      <c r="L56" s="497">
        <v>7.77027027027027E-2</v>
      </c>
      <c r="M56" s="497">
        <v>1</v>
      </c>
    </row>
    <row r="57" spans="2:13" ht="15.75" x14ac:dyDescent="0.25">
      <c r="B57" s="111" t="s">
        <v>50</v>
      </c>
      <c r="C57" s="85">
        <v>199</v>
      </c>
      <c r="D57" s="85">
        <v>77</v>
      </c>
      <c r="E57" s="85">
        <v>16</v>
      </c>
      <c r="F57" s="85">
        <v>292</v>
      </c>
      <c r="I57" s="111" t="s">
        <v>50</v>
      </c>
      <c r="J57" s="497">
        <v>0.68150684931506844</v>
      </c>
      <c r="K57" s="497">
        <v>0.2636986301369863</v>
      </c>
      <c r="L57" s="497">
        <v>5.4794520547945202E-2</v>
      </c>
      <c r="M57" s="497">
        <v>1</v>
      </c>
    </row>
    <row r="58" spans="2:13" ht="15.75" x14ac:dyDescent="0.25">
      <c r="B58" s="111" t="s">
        <v>51</v>
      </c>
      <c r="C58" s="85">
        <v>121</v>
      </c>
      <c r="D58" s="85">
        <v>115</v>
      </c>
      <c r="E58" s="85">
        <v>23</v>
      </c>
      <c r="F58" s="85">
        <v>259</v>
      </c>
      <c r="I58" s="111" t="s">
        <v>51</v>
      </c>
      <c r="J58" s="497">
        <v>0.46718146718146719</v>
      </c>
      <c r="K58" s="497">
        <v>0.44401544401544402</v>
      </c>
      <c r="L58" s="497">
        <v>8.8803088803088806E-2</v>
      </c>
      <c r="M58" s="497">
        <v>1</v>
      </c>
    </row>
    <row r="59" spans="2:13" ht="15.75" x14ac:dyDescent="0.25">
      <c r="B59" s="111" t="s">
        <v>52</v>
      </c>
      <c r="C59" s="85">
        <v>105</v>
      </c>
      <c r="D59" s="85">
        <v>94</v>
      </c>
      <c r="E59" s="85">
        <v>18</v>
      </c>
      <c r="F59" s="85">
        <v>217</v>
      </c>
      <c r="I59" s="111" t="s">
        <v>52</v>
      </c>
      <c r="J59" s="497">
        <v>0.4838709677419355</v>
      </c>
      <c r="K59" s="497">
        <v>0.43317972350230416</v>
      </c>
      <c r="L59" s="497">
        <v>8.294930875576037E-2</v>
      </c>
      <c r="M59" s="497">
        <v>1</v>
      </c>
    </row>
    <row r="60" spans="2:13" ht="15.75" x14ac:dyDescent="0.25">
      <c r="B60" s="111" t="s">
        <v>53</v>
      </c>
      <c r="C60" s="85">
        <v>72</v>
      </c>
      <c r="D60" s="85">
        <v>98</v>
      </c>
      <c r="E60" s="85">
        <v>16</v>
      </c>
      <c r="F60" s="85">
        <v>186</v>
      </c>
      <c r="I60" s="111" t="s">
        <v>53</v>
      </c>
      <c r="J60" s="497">
        <v>0.38709677419354838</v>
      </c>
      <c r="K60" s="497">
        <v>0.5268817204301075</v>
      </c>
      <c r="L60" s="497">
        <v>8.6021505376344093E-2</v>
      </c>
      <c r="M60" s="497">
        <v>1</v>
      </c>
    </row>
    <row r="61" spans="2:13" ht="15.75" x14ac:dyDescent="0.25">
      <c r="B61" s="25" t="s">
        <v>42</v>
      </c>
      <c r="C61" s="229">
        <v>1471</v>
      </c>
      <c r="D61" s="229">
        <v>788</v>
      </c>
      <c r="E61" s="229">
        <v>175</v>
      </c>
      <c r="F61" s="229">
        <v>2434</v>
      </c>
      <c r="I61" s="25" t="s">
        <v>42</v>
      </c>
      <c r="J61" s="498">
        <v>0.60435497124075599</v>
      </c>
      <c r="K61" s="498">
        <v>0.323746918652424</v>
      </c>
      <c r="L61" s="498">
        <v>7.1898110106820054E-2</v>
      </c>
      <c r="M61" s="498">
        <v>1</v>
      </c>
    </row>
    <row r="62" spans="2:13" ht="15.75" x14ac:dyDescent="0.25">
      <c r="B62" s="50"/>
      <c r="C62" s="230"/>
      <c r="D62" s="44"/>
      <c r="E62" s="44"/>
      <c r="F62" s="44"/>
      <c r="I62" s="50"/>
      <c r="J62" s="230"/>
      <c r="K62" s="44"/>
      <c r="L62" s="44"/>
      <c r="M62" s="44"/>
    </row>
    <row r="63" spans="2:13" ht="15.75" x14ac:dyDescent="0.25">
      <c r="B63" s="28" t="s">
        <v>87</v>
      </c>
      <c r="C63" s="28"/>
      <c r="D63" s="28"/>
      <c r="E63" s="28"/>
      <c r="F63" s="28"/>
    </row>
    <row r="64" spans="2:13" ht="15.75" x14ac:dyDescent="0.25">
      <c r="B64" s="28"/>
      <c r="C64" s="28"/>
      <c r="D64" s="28"/>
      <c r="E64" s="28"/>
      <c r="F64" s="28"/>
    </row>
    <row r="65" spans="2:14" ht="15.75" x14ac:dyDescent="0.25">
      <c r="B65" t="s">
        <v>82</v>
      </c>
      <c r="C65" s="28"/>
      <c r="D65" s="28"/>
      <c r="E65" s="28"/>
      <c r="F65" s="28"/>
    </row>
    <row r="66" spans="2:14" ht="15.75" customHeight="1" x14ac:dyDescent="0.25">
      <c r="B66" s="1177" t="s">
        <v>953</v>
      </c>
      <c r="C66" s="1177"/>
      <c r="D66" s="1177"/>
      <c r="E66" s="1177"/>
      <c r="F66" s="1177"/>
      <c r="G66" s="1177"/>
      <c r="H66" s="1177"/>
      <c r="I66" s="1177"/>
      <c r="J66" s="1177"/>
      <c r="K66" s="1177"/>
      <c r="L66" s="1177"/>
      <c r="M66" s="1177"/>
      <c r="N66" s="1177"/>
    </row>
  </sheetData>
  <mergeCells count="12">
    <mergeCell ref="B66:N66"/>
    <mergeCell ref="B33:N33"/>
    <mergeCell ref="B3:B4"/>
    <mergeCell ref="I3:I4"/>
    <mergeCell ref="J3:M3"/>
    <mergeCell ref="B1:M1"/>
    <mergeCell ref="B38:B39"/>
    <mergeCell ref="C38:F38"/>
    <mergeCell ref="I38:I39"/>
    <mergeCell ref="J38:M38"/>
    <mergeCell ref="B36:M36"/>
    <mergeCell ref="C3:F3"/>
  </mergeCells>
  <pageMargins left="0.7" right="0.7" top="0.75" bottom="0.75" header="0.3" footer="0.3"/>
  <pageSetup paperSize="9" scale="6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39997558519241921"/>
    <pageSetUpPr fitToPage="1"/>
  </sheetPr>
  <dimension ref="B1:P34"/>
  <sheetViews>
    <sheetView workbookViewId="0">
      <selection activeCell="E39" sqref="E39"/>
    </sheetView>
  </sheetViews>
  <sheetFormatPr defaultRowHeight="15" x14ac:dyDescent="0.25"/>
  <cols>
    <col min="1" max="1" width="5.5703125" customWidth="1"/>
    <col min="2" max="2" width="26.7109375" customWidth="1"/>
    <col min="3" max="3" width="12.5703125" customWidth="1"/>
    <col min="4" max="4" width="16.42578125" customWidth="1"/>
    <col min="5" max="16" width="15.28515625" customWidth="1"/>
  </cols>
  <sheetData>
    <row r="1" spans="2:16" ht="15.75" x14ac:dyDescent="0.25">
      <c r="B1" s="1175" t="s">
        <v>890</v>
      </c>
      <c r="C1" s="1175"/>
      <c r="D1" s="1175"/>
      <c r="E1" s="1175"/>
      <c r="F1" s="1175"/>
      <c r="G1" s="1175"/>
      <c r="H1" s="1175"/>
      <c r="I1" s="1175"/>
      <c r="J1" s="1175"/>
      <c r="K1" s="1175"/>
      <c r="L1" s="1175"/>
      <c r="M1" s="1175"/>
    </row>
    <row r="2" spans="2:16" ht="15.75" x14ac:dyDescent="0.25">
      <c r="B2" s="28"/>
      <c r="C2" s="28"/>
      <c r="D2" s="28"/>
      <c r="E2" s="28"/>
      <c r="F2" s="28"/>
      <c r="G2" s="28"/>
      <c r="H2" s="28"/>
      <c r="I2" s="28"/>
      <c r="J2" s="28"/>
      <c r="K2" s="28"/>
      <c r="L2" s="56"/>
      <c r="M2" s="57"/>
    </row>
    <row r="3" spans="2:16" ht="15.75" x14ac:dyDescent="0.25">
      <c r="B3" s="94"/>
      <c r="C3" s="1194" t="s">
        <v>791</v>
      </c>
      <c r="D3" s="1192"/>
      <c r="E3" s="1192"/>
      <c r="F3" s="1192"/>
      <c r="G3" s="1192"/>
      <c r="H3" s="1192"/>
      <c r="I3" s="1192"/>
      <c r="J3" s="1192"/>
      <c r="K3" s="1192"/>
      <c r="L3" s="1192"/>
      <c r="M3" s="1192"/>
      <c r="N3" s="1192"/>
      <c r="O3" s="1192"/>
      <c r="P3" s="1193"/>
    </row>
    <row r="4" spans="2:16" ht="94.5" x14ac:dyDescent="0.25">
      <c r="B4" s="12"/>
      <c r="C4" s="247" t="s">
        <v>58</v>
      </c>
      <c r="D4" s="249" t="s">
        <v>59</v>
      </c>
      <c r="E4" s="371" t="s">
        <v>8</v>
      </c>
      <c r="F4" s="371" t="s">
        <v>843</v>
      </c>
      <c r="G4" s="371" t="s">
        <v>9</v>
      </c>
      <c r="H4" s="371" t="s">
        <v>844</v>
      </c>
      <c r="I4" s="450" t="s">
        <v>185</v>
      </c>
      <c r="J4" s="420" t="s">
        <v>186</v>
      </c>
      <c r="K4" s="420" t="s">
        <v>187</v>
      </c>
      <c r="L4" s="450" t="s">
        <v>188</v>
      </c>
      <c r="M4" s="420" t="s">
        <v>189</v>
      </c>
      <c r="N4" s="420" t="s">
        <v>190</v>
      </c>
      <c r="O4" s="371" t="s">
        <v>14</v>
      </c>
      <c r="P4" s="371" t="s">
        <v>15</v>
      </c>
    </row>
    <row r="5" spans="2:16" ht="15.75" x14ac:dyDescent="0.25">
      <c r="B5" s="9"/>
      <c r="C5" s="12"/>
      <c r="D5" s="13"/>
      <c r="E5" s="375"/>
      <c r="F5" s="375"/>
      <c r="G5" s="375"/>
      <c r="H5" s="375"/>
      <c r="I5" s="451"/>
      <c r="J5" s="375"/>
      <c r="K5" s="375"/>
      <c r="L5" s="451"/>
      <c r="M5" s="407"/>
      <c r="N5" s="407"/>
      <c r="O5" s="407"/>
      <c r="P5" s="407"/>
    </row>
    <row r="6" spans="2:16" ht="15.75" x14ac:dyDescent="0.25">
      <c r="B6" s="25" t="s">
        <v>35</v>
      </c>
      <c r="C6" s="14"/>
      <c r="D6" s="99"/>
      <c r="E6" s="40"/>
      <c r="F6" s="40"/>
      <c r="G6" s="40"/>
      <c r="H6" s="40"/>
      <c r="I6" s="452"/>
      <c r="J6" s="40"/>
      <c r="K6" s="40"/>
      <c r="L6" s="452"/>
      <c r="M6" s="279"/>
      <c r="N6" s="279"/>
      <c r="O6" s="279"/>
      <c r="P6" s="279"/>
    </row>
    <row r="7" spans="2:16" ht="15.75" x14ac:dyDescent="0.25">
      <c r="B7" s="14" t="s">
        <v>36</v>
      </c>
      <c r="C7" s="310">
        <v>83.708711243778396</v>
      </c>
      <c r="D7" s="106">
        <v>41.601102159070187</v>
      </c>
      <c r="E7" s="339">
        <v>42.107609084708223</v>
      </c>
      <c r="F7" s="339">
        <v>2.6676031416936241</v>
      </c>
      <c r="G7" s="339">
        <v>1.2156166215312718</v>
      </c>
      <c r="H7" s="339">
        <v>0.54027405401389861</v>
      </c>
      <c r="I7" s="1035">
        <v>24.683770842759987</v>
      </c>
      <c r="J7" s="339">
        <v>3.3091785808351286</v>
      </c>
      <c r="K7" s="339">
        <v>21.37459226192486</v>
      </c>
      <c r="L7" s="1035">
        <v>10.298974154639941</v>
      </c>
      <c r="M7" s="339">
        <v>6.8209599319254695</v>
      </c>
      <c r="N7" s="339">
        <v>3.4780142227144721</v>
      </c>
      <c r="O7" s="339">
        <v>1.6208221620416956</v>
      </c>
      <c r="P7" s="339">
        <v>0.5740411823897672</v>
      </c>
    </row>
    <row r="8" spans="2:16" ht="15.75" x14ac:dyDescent="0.25">
      <c r="B8" s="14" t="s">
        <v>37</v>
      </c>
      <c r="C8" s="310">
        <v>103.12778119294254</v>
      </c>
      <c r="D8" s="106">
        <v>36.333275224559827</v>
      </c>
      <c r="E8" s="339">
        <v>66.794505968382708</v>
      </c>
      <c r="F8" s="339">
        <v>1.5903453801995884</v>
      </c>
      <c r="G8" s="339">
        <v>0.85633982010747067</v>
      </c>
      <c r="H8" s="339">
        <v>0.48933704006141177</v>
      </c>
      <c r="I8" s="1035">
        <v>23.518761487951604</v>
      </c>
      <c r="J8" s="339">
        <v>4.7404525755949267</v>
      </c>
      <c r="K8" s="339">
        <v>18.778308912356678</v>
      </c>
      <c r="L8" s="1035">
        <v>7.2483049059096629</v>
      </c>
      <c r="M8" s="339">
        <v>5.1992060506525011</v>
      </c>
      <c r="N8" s="339">
        <v>2.0490988552571618</v>
      </c>
      <c r="O8" s="339">
        <v>2.0490988552571618</v>
      </c>
      <c r="P8" s="339">
        <v>0.58108773507292644</v>
      </c>
    </row>
    <row r="9" spans="2:16" ht="15.75" x14ac:dyDescent="0.25">
      <c r="B9" s="14" t="s">
        <v>38</v>
      </c>
      <c r="C9" s="310">
        <v>120.24816432753974</v>
      </c>
      <c r="D9" s="106">
        <v>37.991449019425595</v>
      </c>
      <c r="E9" s="339">
        <v>82.256715308114138</v>
      </c>
      <c r="F9" s="339">
        <v>0.9294544102611767</v>
      </c>
      <c r="G9" s="339">
        <v>0.9294544102611767</v>
      </c>
      <c r="H9" s="339">
        <v>0.23236360256529418</v>
      </c>
      <c r="I9" s="1035">
        <v>24.630541871921181</v>
      </c>
      <c r="J9" s="339">
        <v>4.879635653871178</v>
      </c>
      <c r="K9" s="339">
        <v>19.750906218050005</v>
      </c>
      <c r="L9" s="1035">
        <v>6.6223626731108842</v>
      </c>
      <c r="M9" s="339">
        <v>5.111999256436472</v>
      </c>
      <c r="N9" s="339">
        <v>1.510363416674412</v>
      </c>
      <c r="O9" s="339">
        <v>4.1825448461752952</v>
      </c>
      <c r="P9" s="339">
        <v>0.46472720513058835</v>
      </c>
    </row>
    <row r="10" spans="2:16" ht="15.75" x14ac:dyDescent="0.25">
      <c r="B10" s="14" t="s">
        <v>39</v>
      </c>
      <c r="C10" s="310">
        <v>122.96761852712119</v>
      </c>
      <c r="D10" s="106">
        <v>46.112856947670451</v>
      </c>
      <c r="E10" s="339">
        <v>76.854761579450752</v>
      </c>
      <c r="F10" s="339">
        <v>2.3910370269162455</v>
      </c>
      <c r="G10" s="339">
        <v>0.34157671813089219</v>
      </c>
      <c r="H10" s="339">
        <v>1.7078835906544612</v>
      </c>
      <c r="I10" s="1035">
        <v>29.375597759256728</v>
      </c>
      <c r="J10" s="339">
        <v>9.2225713895340888</v>
      </c>
      <c r="K10" s="339">
        <v>20.153026369722642</v>
      </c>
      <c r="L10" s="1035">
        <v>4.7820740538324911</v>
      </c>
      <c r="M10" s="339">
        <v>2.7326137450471375</v>
      </c>
      <c r="N10" s="339">
        <v>2.0494603087853531</v>
      </c>
      <c r="O10" s="339">
        <v>6.4899576444869522</v>
      </c>
      <c r="P10" s="339">
        <v>1.0247301543926766</v>
      </c>
    </row>
    <row r="11" spans="2:16" ht="15.75" x14ac:dyDescent="0.25">
      <c r="B11" s="14" t="s">
        <v>40</v>
      </c>
      <c r="C11" s="310">
        <v>114.48878160803935</v>
      </c>
      <c r="D11" s="106">
        <v>43.499031957959318</v>
      </c>
      <c r="E11" s="339">
        <v>70.989749650080043</v>
      </c>
      <c r="F11" s="339">
        <v>8.3813163695490023E-2</v>
      </c>
      <c r="G11" s="339">
        <v>0</v>
      </c>
      <c r="H11" s="339">
        <v>0.16762632739098005</v>
      </c>
      <c r="I11" s="1035">
        <v>29.921299439289935</v>
      </c>
      <c r="J11" s="339">
        <v>5.2802293128158704</v>
      </c>
      <c r="K11" s="339">
        <v>24.641070126474062</v>
      </c>
      <c r="L11" s="1035">
        <v>7.8784373873760609</v>
      </c>
      <c r="M11" s="339">
        <v>5.2802293128158704</v>
      </c>
      <c r="N11" s="339">
        <v>2.5982080745601905</v>
      </c>
      <c r="O11" s="339">
        <v>5.2802293128158704</v>
      </c>
      <c r="P11" s="339">
        <v>0.16762632739098005</v>
      </c>
    </row>
    <row r="12" spans="2:16" ht="15.75" x14ac:dyDescent="0.25">
      <c r="B12" s="14" t="s">
        <v>41</v>
      </c>
      <c r="C12" s="310">
        <v>123.54678329782064</v>
      </c>
      <c r="D12" s="106">
        <v>63.922844005831557</v>
      </c>
      <c r="E12" s="339">
        <v>59.623939291989089</v>
      </c>
      <c r="F12" s="339">
        <v>0.37381780120369335</v>
      </c>
      <c r="G12" s="339">
        <v>0.37381780120369335</v>
      </c>
      <c r="H12" s="339">
        <v>0</v>
      </c>
      <c r="I12" s="1035">
        <v>52.147583267915216</v>
      </c>
      <c r="J12" s="339">
        <v>5.6072670180554001</v>
      </c>
      <c r="K12" s="339">
        <v>46.540316249859814</v>
      </c>
      <c r="L12" s="1035">
        <v>2.9905424096295468</v>
      </c>
      <c r="M12" s="339">
        <v>1.1214534036110799</v>
      </c>
      <c r="N12" s="339">
        <v>1.8690890060184666</v>
      </c>
      <c r="O12" s="339">
        <v>7.2894471234720202</v>
      </c>
      <c r="P12" s="339">
        <v>0.74763560240738669</v>
      </c>
    </row>
    <row r="13" spans="2:16" ht="15.75" x14ac:dyDescent="0.25">
      <c r="B13" s="40" t="s">
        <v>184</v>
      </c>
      <c r="C13" s="311" t="s">
        <v>191</v>
      </c>
      <c r="D13" s="312" t="s">
        <v>191</v>
      </c>
      <c r="E13" s="426" t="s">
        <v>191</v>
      </c>
      <c r="F13" s="426" t="s">
        <v>191</v>
      </c>
      <c r="G13" s="426" t="s">
        <v>191</v>
      </c>
      <c r="H13" s="426" t="s">
        <v>191</v>
      </c>
      <c r="I13" s="1036" t="s">
        <v>191</v>
      </c>
      <c r="J13" s="426" t="s">
        <v>191</v>
      </c>
      <c r="K13" s="426" t="s">
        <v>191</v>
      </c>
      <c r="L13" s="1036" t="s">
        <v>191</v>
      </c>
      <c r="M13" s="426" t="s">
        <v>191</v>
      </c>
      <c r="N13" s="426" t="s">
        <v>191</v>
      </c>
      <c r="O13" s="426" t="s">
        <v>191</v>
      </c>
      <c r="P13" s="372" t="s">
        <v>191</v>
      </c>
    </row>
    <row r="14" spans="2:16" ht="15.75" x14ac:dyDescent="0.25">
      <c r="B14" s="25" t="s">
        <v>42</v>
      </c>
      <c r="C14" s="313">
        <v>101.76871703819455</v>
      </c>
      <c r="D14" s="109">
        <v>41.084976988462401</v>
      </c>
      <c r="E14" s="340">
        <v>60.68374004973213</v>
      </c>
      <c r="F14" s="340">
        <v>1.635059180363488</v>
      </c>
      <c r="G14" s="340">
        <v>0.8339899175008394</v>
      </c>
      <c r="H14" s="340">
        <v>0.4499156133886108</v>
      </c>
      <c r="I14" s="1037">
        <v>26.709624463118992</v>
      </c>
      <c r="J14" s="340">
        <v>4.554023891616426</v>
      </c>
      <c r="K14" s="340">
        <v>22.155600571502564</v>
      </c>
      <c r="L14" s="1037">
        <v>7.9338777678040389</v>
      </c>
      <c r="M14" s="340">
        <v>5.4099609122093932</v>
      </c>
      <c r="N14" s="340">
        <v>2.5239168555946461</v>
      </c>
      <c r="O14" s="340">
        <v>2.9848060205293203</v>
      </c>
      <c r="P14" s="340">
        <v>0.53770402575712017</v>
      </c>
    </row>
    <row r="15" spans="2:16" ht="15.75" x14ac:dyDescent="0.25">
      <c r="B15" s="14"/>
      <c r="C15" s="310"/>
      <c r="D15" s="314"/>
      <c r="E15" s="339"/>
      <c r="F15" s="339"/>
      <c r="G15" s="339"/>
      <c r="H15" s="339"/>
      <c r="I15" s="1035"/>
      <c r="J15" s="339"/>
      <c r="K15" s="339"/>
      <c r="L15" s="1035"/>
      <c r="M15" s="279"/>
      <c r="N15" s="279"/>
      <c r="O15" s="279"/>
      <c r="P15" s="279"/>
    </row>
    <row r="16" spans="2:16" ht="15.75" x14ac:dyDescent="0.25">
      <c r="B16" s="25" t="s">
        <v>43</v>
      </c>
      <c r="C16" s="315"/>
      <c r="D16" s="316"/>
      <c r="E16" s="427"/>
      <c r="F16" s="427"/>
      <c r="G16" s="427"/>
      <c r="H16" s="427"/>
      <c r="I16" s="1038"/>
      <c r="J16" s="427"/>
      <c r="K16" s="427"/>
      <c r="L16" s="1038"/>
      <c r="M16" s="279"/>
      <c r="N16" s="279"/>
      <c r="O16" s="279"/>
      <c r="P16" s="279"/>
    </row>
    <row r="17" spans="2:16" ht="15.75" x14ac:dyDescent="0.25">
      <c r="B17" s="111" t="s">
        <v>44</v>
      </c>
      <c r="C17" s="310">
        <v>54.014740108611328</v>
      </c>
      <c r="D17" s="314">
        <v>32.874321179208692</v>
      </c>
      <c r="E17" s="339">
        <v>21.140418929402639</v>
      </c>
      <c r="F17" s="339">
        <v>4.6547711404189291</v>
      </c>
      <c r="G17" s="339">
        <v>1.4546159813809154</v>
      </c>
      <c r="H17" s="339">
        <v>0.38789759503491072</v>
      </c>
      <c r="I17" s="1035">
        <v>17.843289371605895</v>
      </c>
      <c r="J17" s="339">
        <v>3.8789759503491079</v>
      </c>
      <c r="K17" s="428">
        <v>13.964313421256788</v>
      </c>
      <c r="L17" s="1039">
        <v>7.0791311093871219</v>
      </c>
      <c r="M17" s="429">
        <v>3.9759503491078356</v>
      </c>
      <c r="N17" s="429">
        <v>3.1031807602792858</v>
      </c>
      <c r="O17" s="429">
        <v>0.29092319627618307</v>
      </c>
      <c r="P17" s="429">
        <v>1.1636927851047323</v>
      </c>
    </row>
    <row r="18" spans="2:16" ht="15.75" x14ac:dyDescent="0.25">
      <c r="B18" s="111" t="s">
        <v>45</v>
      </c>
      <c r="C18" s="310">
        <v>77.672361936321323</v>
      </c>
      <c r="D18" s="314">
        <v>39.363846470445459</v>
      </c>
      <c r="E18" s="339">
        <v>38.308515465875871</v>
      </c>
      <c r="F18" s="339">
        <v>2.849393712337875</v>
      </c>
      <c r="G18" s="339">
        <v>1.4774634063974166</v>
      </c>
      <c r="H18" s="339">
        <v>1.1608641050265416</v>
      </c>
      <c r="I18" s="1035">
        <v>24.69474550692825</v>
      </c>
      <c r="J18" s="339">
        <v>4.2213240182783327</v>
      </c>
      <c r="K18" s="339">
        <v>20.473421488649915</v>
      </c>
      <c r="L18" s="1039">
        <v>7.3873170319870836</v>
      </c>
      <c r="M18" s="429">
        <v>5.065588821934</v>
      </c>
      <c r="N18" s="429">
        <v>2.3217282100530832</v>
      </c>
      <c r="O18" s="429">
        <v>1.2663972054835</v>
      </c>
      <c r="P18" s="429">
        <v>0.52766550228479159</v>
      </c>
    </row>
    <row r="19" spans="2:16" ht="15.75" x14ac:dyDescent="0.25">
      <c r="B19" s="111" t="s">
        <v>46</v>
      </c>
      <c r="C19" s="310">
        <v>86.016050179872721</v>
      </c>
      <c r="D19" s="314">
        <v>36.205147126648832</v>
      </c>
      <c r="E19" s="339">
        <v>49.810903053223868</v>
      </c>
      <c r="F19" s="339">
        <v>2.3060603265381423</v>
      </c>
      <c r="G19" s="339">
        <v>0.92242413061525685</v>
      </c>
      <c r="H19" s="339">
        <v>0.23060603265381421</v>
      </c>
      <c r="I19" s="1035">
        <v>24.098330412323588</v>
      </c>
      <c r="J19" s="339">
        <v>3.5743935061341205</v>
      </c>
      <c r="K19" s="339">
        <v>20.523936906189466</v>
      </c>
      <c r="L19" s="1039">
        <v>6.3416658979798912</v>
      </c>
      <c r="M19" s="429">
        <v>4.38151462042247</v>
      </c>
      <c r="N19" s="429">
        <v>1.9601512775574208</v>
      </c>
      <c r="O19" s="429">
        <v>1.4989392122497927</v>
      </c>
      <c r="P19" s="429">
        <v>0.80712111428834976</v>
      </c>
    </row>
    <row r="20" spans="2:16" ht="15.75" x14ac:dyDescent="0.25">
      <c r="B20" s="111" t="s">
        <v>47</v>
      </c>
      <c r="C20" s="310">
        <v>103.6275415896488</v>
      </c>
      <c r="D20" s="314">
        <v>42.629390018484287</v>
      </c>
      <c r="E20" s="339">
        <v>60.998151571164506</v>
      </c>
      <c r="F20" s="339">
        <v>1.6173752310536045</v>
      </c>
      <c r="G20" s="339">
        <v>1.6173752310536045</v>
      </c>
      <c r="H20" s="339">
        <v>0.46210720887245837</v>
      </c>
      <c r="I20" s="1035">
        <v>29.228280961182996</v>
      </c>
      <c r="J20" s="339">
        <v>4.9676524953789274</v>
      </c>
      <c r="K20" s="339">
        <v>24.260628465804064</v>
      </c>
      <c r="L20" s="1039">
        <v>7.393715341959334</v>
      </c>
      <c r="M20" s="429">
        <v>4.3900184842883547</v>
      </c>
      <c r="N20" s="429">
        <v>3.0036968576709797</v>
      </c>
      <c r="O20" s="429">
        <v>1.9639556377079481</v>
      </c>
      <c r="P20" s="429">
        <v>0.34658040665434375</v>
      </c>
    </row>
    <row r="21" spans="2:16" ht="15.75" x14ac:dyDescent="0.25">
      <c r="B21" s="111" t="s">
        <v>48</v>
      </c>
      <c r="C21" s="310">
        <v>115.13854394378126</v>
      </c>
      <c r="D21" s="314">
        <v>50.358806496286036</v>
      </c>
      <c r="E21" s="339">
        <v>64.779737447495222</v>
      </c>
      <c r="F21" s="339">
        <v>1.4878738282993602</v>
      </c>
      <c r="G21" s="339">
        <v>0.3433554988383139</v>
      </c>
      <c r="H21" s="339">
        <v>0.57225916473052318</v>
      </c>
      <c r="I21" s="1035">
        <v>34.793357215615806</v>
      </c>
      <c r="J21" s="339">
        <v>5.6081398143591272</v>
      </c>
      <c r="K21" s="339">
        <v>29.185217401256679</v>
      </c>
      <c r="L21" s="1039">
        <v>8.9272429697961613</v>
      </c>
      <c r="M21" s="429">
        <v>6.2948508120357545</v>
      </c>
      <c r="N21" s="429">
        <v>2.6323921577604068</v>
      </c>
      <c r="O21" s="429">
        <v>3.3191031554370345</v>
      </c>
      <c r="P21" s="429">
        <v>0.91561466356883703</v>
      </c>
    </row>
    <row r="22" spans="2:16" ht="15.75" x14ac:dyDescent="0.25">
      <c r="B22" s="111" t="s">
        <v>49</v>
      </c>
      <c r="C22" s="310">
        <v>114.95932035780105</v>
      </c>
      <c r="D22" s="314">
        <v>45.961253202679011</v>
      </c>
      <c r="E22" s="339">
        <v>68.998067155122044</v>
      </c>
      <c r="F22" s="339">
        <v>0.56187351103519578</v>
      </c>
      <c r="G22" s="339">
        <v>0.44949880882815657</v>
      </c>
      <c r="H22" s="339">
        <v>0.22474940441407829</v>
      </c>
      <c r="I22" s="1035">
        <v>33.26291185328359</v>
      </c>
      <c r="J22" s="339">
        <v>5.2816110037308404</v>
      </c>
      <c r="K22" s="339">
        <v>27.981300849552749</v>
      </c>
      <c r="L22" s="1039">
        <v>7.6414797500786618</v>
      </c>
      <c r="M22" s="429">
        <v>5.731109812558997</v>
      </c>
      <c r="N22" s="429">
        <v>1.9103699375196654</v>
      </c>
      <c r="O22" s="429">
        <v>3.5959904706252526</v>
      </c>
      <c r="P22" s="429">
        <v>0.22474940441407829</v>
      </c>
    </row>
    <row r="23" spans="2:16" ht="15.75" x14ac:dyDescent="0.25">
      <c r="B23" s="111" t="s">
        <v>50</v>
      </c>
      <c r="C23" s="310">
        <v>118.86632825719121</v>
      </c>
      <c r="D23" s="314">
        <v>43.993231810490691</v>
      </c>
      <c r="E23" s="339">
        <v>74.873096446700515</v>
      </c>
      <c r="F23" s="339">
        <v>0.31725888324873097</v>
      </c>
      <c r="G23" s="339">
        <v>0.31725888324873097</v>
      </c>
      <c r="H23" s="339">
        <v>0.21150592216582065</v>
      </c>
      <c r="I23" s="1035">
        <v>30.879864636209813</v>
      </c>
      <c r="J23" s="339">
        <v>5.1818950930626055</v>
      </c>
      <c r="K23" s="339">
        <v>25.697969543147206</v>
      </c>
      <c r="L23" s="1039">
        <v>7.7199661590524533</v>
      </c>
      <c r="M23" s="429">
        <v>4.4416243654822338</v>
      </c>
      <c r="N23" s="429">
        <v>3.2783417935702199</v>
      </c>
      <c r="O23" s="429">
        <v>4.230118443316413</v>
      </c>
      <c r="P23" s="429">
        <v>0.31725888324873097</v>
      </c>
    </row>
    <row r="24" spans="2:16" ht="15.75" x14ac:dyDescent="0.25">
      <c r="B24" s="111" t="s">
        <v>51</v>
      </c>
      <c r="C24" s="310">
        <v>123.55785498324546</v>
      </c>
      <c r="D24" s="314">
        <v>45.078970060141678</v>
      </c>
      <c r="E24" s="339">
        <v>78.478884923103791</v>
      </c>
      <c r="F24" s="339">
        <v>1.0915004857177162</v>
      </c>
      <c r="G24" s="339">
        <v>0.54575024285885809</v>
      </c>
      <c r="H24" s="339">
        <v>0.65490029143062978</v>
      </c>
      <c r="I24" s="1035">
        <v>28.269862580088848</v>
      </c>
      <c r="J24" s="339">
        <v>5.6758025257321236</v>
      </c>
      <c r="K24" s="339">
        <v>22.594060054356724</v>
      </c>
      <c r="L24" s="1039">
        <v>8.4045537400264134</v>
      </c>
      <c r="M24" s="429">
        <v>6.2215527685909828</v>
      </c>
      <c r="N24" s="429">
        <v>2.1830009714354324</v>
      </c>
      <c r="O24" s="429">
        <v>5.7849525743038956</v>
      </c>
      <c r="P24" s="429">
        <v>0.32745014571531489</v>
      </c>
    </row>
    <row r="25" spans="2:16" ht="15.75" x14ac:dyDescent="0.25">
      <c r="B25" s="111" t="s">
        <v>52</v>
      </c>
      <c r="C25" s="310">
        <v>122.79529087067144</v>
      </c>
      <c r="D25" s="314">
        <v>37.302169131915996</v>
      </c>
      <c r="E25" s="339">
        <v>85.493121738755434</v>
      </c>
      <c r="F25" s="339">
        <v>0.21561947475095952</v>
      </c>
      <c r="G25" s="339">
        <v>0.43123894950191904</v>
      </c>
      <c r="H25" s="339">
        <v>0.10780973737547976</v>
      </c>
      <c r="I25" s="1035">
        <v>23.394713010479105</v>
      </c>
      <c r="J25" s="339">
        <v>3.8811505455172708</v>
      </c>
      <c r="K25" s="339">
        <v>19.513562464961836</v>
      </c>
      <c r="L25" s="1039">
        <v>8.7325887274138605</v>
      </c>
      <c r="M25" s="429">
        <v>6.4685842425287854</v>
      </c>
      <c r="N25" s="429">
        <v>2.2640044848850747</v>
      </c>
      <c r="O25" s="429">
        <v>4.0967700202682309</v>
      </c>
      <c r="P25" s="429">
        <v>0.32342921212643921</v>
      </c>
    </row>
    <row r="26" spans="2:16" ht="15.75" x14ac:dyDescent="0.25">
      <c r="B26" s="111" t="s">
        <v>53</v>
      </c>
      <c r="C26" s="310">
        <v>107.63590064015655</v>
      </c>
      <c r="D26" s="314">
        <v>38.197187083691922</v>
      </c>
      <c r="E26" s="339">
        <v>69.438713556464634</v>
      </c>
      <c r="F26" s="339">
        <v>0.82524786909210945</v>
      </c>
      <c r="G26" s="339">
        <v>0.58946276363722105</v>
      </c>
      <c r="H26" s="339">
        <v>0.4715702109097768</v>
      </c>
      <c r="I26" s="1035">
        <v>21.928014807304624</v>
      </c>
      <c r="J26" s="339">
        <v>3.3009914763684378</v>
      </c>
      <c r="K26" s="339">
        <v>18.627023330936183</v>
      </c>
      <c r="L26" s="1039">
        <v>9.9029744291053134</v>
      </c>
      <c r="M26" s="429">
        <v>7.4272308218289851</v>
      </c>
      <c r="N26" s="429">
        <v>2.4757436072763284</v>
      </c>
      <c r="O26" s="429">
        <v>4.1262393454605473</v>
      </c>
      <c r="P26" s="429">
        <v>0.3536776581823326</v>
      </c>
    </row>
    <row r="27" spans="2:16" ht="15.75" x14ac:dyDescent="0.25">
      <c r="B27" s="40" t="s">
        <v>184</v>
      </c>
      <c r="C27" s="308" t="s">
        <v>191</v>
      </c>
      <c r="D27" s="309" t="s">
        <v>191</v>
      </c>
      <c r="E27" s="426" t="s">
        <v>191</v>
      </c>
      <c r="F27" s="426" t="s">
        <v>191</v>
      </c>
      <c r="G27" s="426" t="s">
        <v>191</v>
      </c>
      <c r="H27" s="426" t="s">
        <v>191</v>
      </c>
      <c r="I27" s="1036" t="s">
        <v>191</v>
      </c>
      <c r="J27" s="426" t="s">
        <v>191</v>
      </c>
      <c r="K27" s="426" t="s">
        <v>191</v>
      </c>
      <c r="L27" s="1036" t="s">
        <v>191</v>
      </c>
      <c r="M27" s="426" t="s">
        <v>191</v>
      </c>
      <c r="N27" s="426" t="s">
        <v>191</v>
      </c>
      <c r="O27" s="426" t="s">
        <v>191</v>
      </c>
      <c r="P27" s="372" t="s">
        <v>191</v>
      </c>
    </row>
    <row r="28" spans="2:16" ht="15.75" x14ac:dyDescent="0.25">
      <c r="B28" s="25" t="s">
        <v>42</v>
      </c>
      <c r="C28" s="108">
        <v>101.76871703819455</v>
      </c>
      <c r="D28" s="110">
        <v>41.084976988462401</v>
      </c>
      <c r="E28" s="340">
        <v>60.68374004973213</v>
      </c>
      <c r="F28" s="340">
        <v>1.635059180363488</v>
      </c>
      <c r="G28" s="340">
        <v>0.8339899175008394</v>
      </c>
      <c r="H28" s="340">
        <v>0.4499156133886108</v>
      </c>
      <c r="I28" s="1037">
        <v>26.709624463118992</v>
      </c>
      <c r="J28" s="340">
        <v>4.554023891616426</v>
      </c>
      <c r="K28" s="340">
        <v>22.155600571502564</v>
      </c>
      <c r="L28" s="1037">
        <v>7.9338777678040389</v>
      </c>
      <c r="M28" s="340">
        <v>5.4099609122093932</v>
      </c>
      <c r="N28" s="340">
        <v>2.5239168555946461</v>
      </c>
      <c r="O28" s="340">
        <v>2.9848060205293203</v>
      </c>
      <c r="P28" s="340">
        <v>0.53770402575712017</v>
      </c>
    </row>
    <row r="29" spans="2:16" ht="15.75" x14ac:dyDescent="0.25">
      <c r="B29" s="50"/>
      <c r="C29" s="50"/>
      <c r="D29" s="67"/>
      <c r="E29" s="230"/>
      <c r="F29" s="44"/>
      <c r="G29" s="44"/>
      <c r="H29" s="44"/>
      <c r="I29" s="456"/>
      <c r="J29" s="44"/>
      <c r="K29" s="44"/>
      <c r="L29" s="456"/>
      <c r="M29" s="281"/>
      <c r="N29" s="281"/>
      <c r="O29" s="281"/>
      <c r="P29" s="281"/>
    </row>
    <row r="30" spans="2:16" ht="15.75" x14ac:dyDescent="0.25">
      <c r="B30" s="28" t="s">
        <v>192</v>
      </c>
      <c r="C30" s="113"/>
      <c r="D30" s="28"/>
      <c r="E30" s="28"/>
      <c r="F30" s="28"/>
      <c r="G30" s="28"/>
      <c r="H30" s="28"/>
      <c r="I30" s="28"/>
      <c r="J30" s="28"/>
      <c r="K30" s="28"/>
      <c r="L30" s="28"/>
      <c r="M30" s="28"/>
    </row>
    <row r="32" spans="2:16" ht="15.75" x14ac:dyDescent="0.25">
      <c r="B32" s="1177" t="s">
        <v>953</v>
      </c>
      <c r="C32" s="1177"/>
      <c r="D32" s="1177"/>
      <c r="E32" s="1177"/>
      <c r="F32" s="1177"/>
      <c r="G32" s="1177"/>
      <c r="H32" s="1177"/>
      <c r="I32" s="1177"/>
      <c r="J32" s="1177"/>
      <c r="K32" s="1177"/>
      <c r="L32" s="1177"/>
      <c r="M32" s="1177"/>
      <c r="N32" s="1177"/>
    </row>
    <row r="33" spans="2:2" x14ac:dyDescent="0.25">
      <c r="B33" t="s">
        <v>193</v>
      </c>
    </row>
    <row r="34" spans="2:2" x14ac:dyDescent="0.25">
      <c r="B34" t="s">
        <v>1033</v>
      </c>
    </row>
  </sheetData>
  <mergeCells count="3">
    <mergeCell ref="B1:M1"/>
    <mergeCell ref="B32:N32"/>
    <mergeCell ref="C3:P3"/>
  </mergeCells>
  <pageMargins left="0.25" right="0.25" top="0.75" bottom="0.75" header="0.3" footer="0.3"/>
  <pageSetup paperSize="9" scale="5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9" tint="0.39997558519241921"/>
    <pageSetUpPr fitToPage="1"/>
  </sheetPr>
  <dimension ref="B1:N51"/>
  <sheetViews>
    <sheetView topLeftCell="B1" workbookViewId="0">
      <selection activeCell="B21" sqref="B21:F21"/>
    </sheetView>
  </sheetViews>
  <sheetFormatPr defaultRowHeight="15" x14ac:dyDescent="0.25"/>
  <cols>
    <col min="1" max="1" width="4.28515625" customWidth="1"/>
    <col min="2" max="2" width="62.7109375" customWidth="1"/>
    <col min="3" max="9" width="19.140625" customWidth="1"/>
    <col min="10" max="10" width="11.85546875" customWidth="1"/>
  </cols>
  <sheetData>
    <row r="1" spans="2:10" ht="35.25" customHeight="1" x14ac:dyDescent="0.25">
      <c r="B1" s="1175" t="s">
        <v>891</v>
      </c>
      <c r="C1" s="1175"/>
      <c r="D1" s="1175"/>
      <c r="E1" s="1175"/>
      <c r="F1" s="1175"/>
      <c r="G1" s="512"/>
      <c r="H1" s="512"/>
      <c r="I1" s="462"/>
    </row>
    <row r="2" spans="2:10" ht="15.75" x14ac:dyDescent="0.25">
      <c r="B2" s="28"/>
      <c r="C2" s="28"/>
      <c r="D2" s="28"/>
      <c r="E2" s="28"/>
      <c r="F2" s="28"/>
      <c r="G2" s="28"/>
      <c r="H2" s="56"/>
      <c r="I2" s="228"/>
    </row>
    <row r="3" spans="2:10" ht="15.75" x14ac:dyDescent="0.25">
      <c r="B3" s="246" t="s">
        <v>1</v>
      </c>
      <c r="C3" s="64"/>
      <c r="D3" s="28"/>
      <c r="E3" s="28"/>
      <c r="F3" s="28"/>
      <c r="G3" s="28"/>
      <c r="H3" s="4"/>
      <c r="I3" s="4"/>
    </row>
    <row r="4" spans="2:10" ht="82.5" customHeight="1" x14ac:dyDescent="0.25">
      <c r="B4" s="94"/>
      <c r="C4" s="204" t="s">
        <v>292</v>
      </c>
      <c r="D4" s="204" t="s">
        <v>293</v>
      </c>
      <c r="E4" s="204" t="s">
        <v>294</v>
      </c>
      <c r="F4" s="204" t="s">
        <v>295</v>
      </c>
      <c r="G4" s="544"/>
      <c r="H4" s="544"/>
      <c r="I4" s="544"/>
      <c r="J4" s="544"/>
    </row>
    <row r="5" spans="2:10" ht="15.75" x14ac:dyDescent="0.25">
      <c r="B5" s="510"/>
      <c r="C5" s="14"/>
      <c r="D5" s="40"/>
      <c r="E5" s="40"/>
      <c r="F5" s="40"/>
      <c r="G5" s="55"/>
      <c r="H5" s="55"/>
      <c r="I5" s="55"/>
      <c r="J5" s="59"/>
    </row>
    <row r="6" spans="2:10" ht="15.75" x14ac:dyDescent="0.25">
      <c r="B6" s="11" t="s">
        <v>794</v>
      </c>
      <c r="C6" s="14"/>
      <c r="D6" s="40"/>
      <c r="E6" s="40"/>
      <c r="F6" s="40"/>
      <c r="G6" s="55"/>
      <c r="H6" s="55"/>
      <c r="I6" s="55"/>
      <c r="J6" s="59"/>
    </row>
    <row r="7" spans="2:10" ht="15.75" x14ac:dyDescent="0.25">
      <c r="B7" s="14" t="s">
        <v>843</v>
      </c>
      <c r="C7" s="237">
        <v>149</v>
      </c>
      <c r="D7" s="85">
        <v>94</v>
      </c>
      <c r="E7" s="499">
        <v>0.63087248322147649</v>
      </c>
      <c r="F7" s="85">
        <v>53</v>
      </c>
      <c r="G7" s="64"/>
      <c r="H7" s="64"/>
      <c r="I7" s="64"/>
      <c r="J7" s="64"/>
    </row>
    <row r="8" spans="2:10" ht="15.75" x14ac:dyDescent="0.25">
      <c r="B8" s="14" t="s">
        <v>9</v>
      </c>
      <c r="C8" s="237">
        <v>78</v>
      </c>
      <c r="D8" s="85">
        <v>18</v>
      </c>
      <c r="E8" s="499">
        <v>0.23076923076923078</v>
      </c>
      <c r="F8" s="85">
        <v>85</v>
      </c>
      <c r="G8" s="64"/>
      <c r="H8" s="64"/>
      <c r="I8" s="64"/>
      <c r="J8" s="64"/>
    </row>
    <row r="9" spans="2:10" ht="15.75" x14ac:dyDescent="0.25">
      <c r="B9" s="14" t="s">
        <v>844</v>
      </c>
      <c r="C9" s="237">
        <v>48</v>
      </c>
      <c r="D9" s="85">
        <v>4</v>
      </c>
      <c r="E9" s="499">
        <v>8.3333333333333329E-2</v>
      </c>
      <c r="F9" s="85">
        <v>555</v>
      </c>
      <c r="G9" s="64"/>
      <c r="H9" s="64"/>
      <c r="I9" s="64"/>
      <c r="J9" s="64"/>
    </row>
    <row r="10" spans="2:10" ht="15.75" x14ac:dyDescent="0.25">
      <c r="B10" s="14" t="s">
        <v>10</v>
      </c>
      <c r="C10" s="237">
        <v>2449</v>
      </c>
      <c r="D10" s="85">
        <v>415</v>
      </c>
      <c r="E10" s="499">
        <v>0.16945692119232339</v>
      </c>
      <c r="F10" s="85">
        <v>111</v>
      </c>
      <c r="G10" s="64"/>
      <c r="H10" s="64"/>
      <c r="I10" s="64"/>
      <c r="J10" s="64"/>
    </row>
    <row r="11" spans="2:10" ht="15.75" x14ac:dyDescent="0.25">
      <c r="B11" s="14" t="s">
        <v>13</v>
      </c>
      <c r="C11" s="237">
        <v>726</v>
      </c>
      <c r="D11" s="85">
        <v>495</v>
      </c>
      <c r="E11" s="499">
        <v>0.68181818181818177</v>
      </c>
      <c r="F11" s="85">
        <v>281</v>
      </c>
      <c r="G11" s="64"/>
      <c r="H11" s="64"/>
      <c r="I11" s="64"/>
      <c r="J11" s="64"/>
    </row>
    <row r="12" spans="2:10" ht="15.75" x14ac:dyDescent="0.25">
      <c r="B12" s="14" t="s">
        <v>14</v>
      </c>
      <c r="C12" s="237">
        <v>272</v>
      </c>
      <c r="D12" s="85">
        <v>32</v>
      </c>
      <c r="E12" s="499">
        <v>0.11764705882352941</v>
      </c>
      <c r="F12" s="85">
        <v>48</v>
      </c>
      <c r="G12" s="64"/>
      <c r="H12" s="64"/>
      <c r="I12" s="64"/>
      <c r="J12" s="64"/>
    </row>
    <row r="13" spans="2:10" ht="15.75" x14ac:dyDescent="0.25">
      <c r="B13" s="14" t="s">
        <v>291</v>
      </c>
      <c r="C13" s="237" t="s">
        <v>296</v>
      </c>
      <c r="D13" s="85" t="s">
        <v>296</v>
      </c>
      <c r="E13" s="499" t="s">
        <v>296</v>
      </c>
      <c r="F13" s="85">
        <v>593</v>
      </c>
      <c r="G13" s="64"/>
      <c r="H13" s="64"/>
      <c r="I13" s="64"/>
      <c r="J13" s="64"/>
    </row>
    <row r="14" spans="2:10" ht="15.75" x14ac:dyDescent="0.25">
      <c r="B14" s="14" t="s">
        <v>15</v>
      </c>
      <c r="C14" s="237">
        <v>50</v>
      </c>
      <c r="D14" s="85">
        <v>50</v>
      </c>
      <c r="E14" s="499">
        <v>1</v>
      </c>
      <c r="F14" s="85">
        <v>0</v>
      </c>
      <c r="G14" s="64"/>
      <c r="H14" s="64"/>
      <c r="I14" s="64"/>
      <c r="J14" s="64"/>
    </row>
    <row r="15" spans="2:10" ht="15.75" x14ac:dyDescent="0.25">
      <c r="B15" s="14"/>
      <c r="C15" s="15"/>
      <c r="D15" s="85"/>
      <c r="E15" s="499"/>
      <c r="F15" s="85"/>
      <c r="G15" s="64"/>
      <c r="H15" s="64"/>
      <c r="I15" s="64"/>
      <c r="J15" s="64"/>
    </row>
    <row r="16" spans="2:10" ht="15.75" x14ac:dyDescent="0.25">
      <c r="B16" s="22" t="s">
        <v>109</v>
      </c>
      <c r="C16" s="23">
        <v>3772</v>
      </c>
      <c r="D16" s="245">
        <v>1108</v>
      </c>
      <c r="E16" s="362">
        <v>0.29374337221633084</v>
      </c>
      <c r="F16" s="245" t="s">
        <v>297</v>
      </c>
      <c r="G16" s="90"/>
      <c r="H16" s="90"/>
      <c r="I16" s="90"/>
      <c r="J16" s="90"/>
    </row>
    <row r="17" spans="2:14" ht="15.75" x14ac:dyDescent="0.25">
      <c r="B17" s="50"/>
      <c r="C17" s="50"/>
      <c r="D17" s="230"/>
      <c r="E17" s="230"/>
      <c r="F17" s="230"/>
      <c r="G17" s="64"/>
      <c r="H17" s="64"/>
      <c r="I17" s="64"/>
      <c r="J17" s="59"/>
    </row>
    <row r="18" spans="2:14" ht="15.75" x14ac:dyDescent="0.25">
      <c r="B18" s="28" t="s">
        <v>18</v>
      </c>
      <c r="C18" s="55"/>
      <c r="D18" s="64"/>
      <c r="E18" s="64"/>
      <c r="F18" s="64"/>
      <c r="G18" s="64"/>
      <c r="H18" s="64"/>
      <c r="I18" s="64"/>
      <c r="J18" s="59"/>
    </row>
    <row r="19" spans="2:14" ht="15.75" x14ac:dyDescent="0.25">
      <c r="B19" s="55"/>
      <c r="C19" s="55"/>
      <c r="D19" s="64"/>
      <c r="E19" s="64"/>
      <c r="F19" s="64"/>
      <c r="G19" s="64"/>
      <c r="H19" s="64"/>
      <c r="I19" s="64"/>
      <c r="J19" s="59"/>
    </row>
    <row r="20" spans="2:14" ht="47.25" customHeight="1" x14ac:dyDescent="0.25">
      <c r="B20" s="1230" t="s">
        <v>964</v>
      </c>
      <c r="C20" s="1230"/>
      <c r="D20" s="1230"/>
      <c r="E20" s="1230"/>
      <c r="F20" s="1230"/>
      <c r="G20" s="64"/>
      <c r="H20" s="64"/>
      <c r="I20" s="64"/>
      <c r="J20" s="59"/>
    </row>
    <row r="21" spans="2:14" ht="31.5" customHeight="1" x14ac:dyDescent="0.25">
      <c r="B21" s="1177" t="s">
        <v>953</v>
      </c>
      <c r="C21" s="1177"/>
      <c r="D21" s="1177"/>
      <c r="E21" s="1177"/>
      <c r="F21" s="1177"/>
      <c r="G21" s="1005"/>
      <c r="H21" s="1005"/>
      <c r="I21" s="1005"/>
      <c r="J21" s="1005"/>
      <c r="K21" s="1005"/>
      <c r="L21" s="1005"/>
      <c r="M21" s="1005"/>
      <c r="N21" s="1005"/>
    </row>
    <row r="22" spans="2:14" ht="15.75" x14ac:dyDescent="0.25">
      <c r="B22" s="555"/>
      <c r="C22" s="55"/>
      <c r="D22" s="64"/>
      <c r="E22" s="64"/>
      <c r="F22" s="64"/>
      <c r="G22" s="64"/>
      <c r="H22" s="64"/>
      <c r="I22" s="64"/>
      <c r="J22" s="59"/>
    </row>
    <row r="23" spans="2:14" ht="15.75" x14ac:dyDescent="0.25">
      <c r="B23" s="55"/>
      <c r="C23" s="55"/>
      <c r="D23" s="64"/>
      <c r="E23" s="64"/>
      <c r="F23" s="64"/>
      <c r="G23" s="64"/>
      <c r="H23" s="64"/>
      <c r="I23" s="64"/>
      <c r="J23" s="59"/>
    </row>
    <row r="24" spans="2:14" ht="15.75" x14ac:dyDescent="0.25">
      <c r="B24" s="102" t="s">
        <v>892</v>
      </c>
      <c r="C24" s="55"/>
      <c r="D24" s="64"/>
      <c r="E24" s="64"/>
      <c r="F24" s="64"/>
      <c r="G24" s="64"/>
      <c r="H24" s="64"/>
      <c r="I24" s="64"/>
      <c r="J24" s="59"/>
    </row>
    <row r="25" spans="2:14" ht="15.75" x14ac:dyDescent="0.25">
      <c r="D25" s="1229" t="s">
        <v>298</v>
      </c>
      <c r="E25" s="1229"/>
      <c r="F25" s="1229"/>
      <c r="G25" s="1229"/>
      <c r="H25" s="1229"/>
      <c r="I25" s="1229"/>
      <c r="J25" s="1229"/>
    </row>
    <row r="26" spans="2:14" ht="47.25" x14ac:dyDescent="0.25">
      <c r="B26" s="94"/>
      <c r="C26" s="549" t="s">
        <v>292</v>
      </c>
      <c r="D26" s="548" t="s">
        <v>299</v>
      </c>
      <c r="E26" s="204" t="s">
        <v>843</v>
      </c>
      <c r="F26" s="204" t="s">
        <v>300</v>
      </c>
      <c r="G26" s="204" t="s">
        <v>844</v>
      </c>
      <c r="H26" s="204" t="s">
        <v>10</v>
      </c>
      <c r="I26" s="204" t="s">
        <v>13</v>
      </c>
      <c r="J26" s="204" t="s">
        <v>14</v>
      </c>
    </row>
    <row r="27" spans="2:14" ht="15.75" x14ac:dyDescent="0.25">
      <c r="B27" s="510"/>
      <c r="C27" s="550"/>
      <c r="D27" s="55"/>
      <c r="E27" s="40"/>
      <c r="F27" s="40"/>
      <c r="G27" s="40"/>
      <c r="H27" s="40"/>
      <c r="I27" s="40"/>
      <c r="J27" s="40"/>
    </row>
    <row r="28" spans="2:14" ht="15.75" x14ac:dyDescent="0.25">
      <c r="B28" s="11" t="s">
        <v>794</v>
      </c>
      <c r="C28" s="550"/>
      <c r="D28" s="55"/>
      <c r="E28" s="40"/>
      <c r="F28" s="40"/>
      <c r="G28" s="40"/>
      <c r="H28" s="40"/>
      <c r="I28" s="40"/>
      <c r="J28" s="40"/>
    </row>
    <row r="29" spans="2:14" ht="15.75" x14ac:dyDescent="0.25">
      <c r="B29" s="14" t="s">
        <v>843</v>
      </c>
      <c r="C29" s="551">
        <v>149</v>
      </c>
      <c r="D29" s="238">
        <v>8</v>
      </c>
      <c r="E29" s="547"/>
      <c r="F29" s="545">
        <v>27</v>
      </c>
      <c r="G29" s="85">
        <v>19</v>
      </c>
      <c r="H29" s="85">
        <v>71</v>
      </c>
      <c r="I29" s="85">
        <v>12</v>
      </c>
      <c r="J29" s="85">
        <v>8</v>
      </c>
    </row>
    <row r="30" spans="2:14" ht="15.75" x14ac:dyDescent="0.25">
      <c r="B30" s="14" t="s">
        <v>9</v>
      </c>
      <c r="C30" s="551">
        <v>78</v>
      </c>
      <c r="D30" s="238">
        <v>2</v>
      </c>
      <c r="E30" s="85">
        <v>1</v>
      </c>
      <c r="F30" s="547"/>
      <c r="G30" s="85">
        <v>12</v>
      </c>
      <c r="H30" s="85">
        <v>2</v>
      </c>
      <c r="I30" s="85">
        <v>3</v>
      </c>
      <c r="J30" s="85">
        <v>2</v>
      </c>
    </row>
    <row r="31" spans="2:14" ht="15.75" x14ac:dyDescent="0.25">
      <c r="B31" s="14" t="s">
        <v>844</v>
      </c>
      <c r="C31" s="551">
        <v>48</v>
      </c>
      <c r="D31" s="238">
        <v>3</v>
      </c>
      <c r="E31" s="85">
        <v>0</v>
      </c>
      <c r="F31" s="545">
        <v>2</v>
      </c>
      <c r="G31" s="547"/>
      <c r="H31" s="85">
        <v>0</v>
      </c>
      <c r="I31" s="85">
        <v>1</v>
      </c>
      <c r="J31" s="85">
        <v>0</v>
      </c>
    </row>
    <row r="32" spans="2:14" ht="15.75" x14ac:dyDescent="0.25">
      <c r="B32" s="14" t="s">
        <v>10</v>
      </c>
      <c r="C32" s="551">
        <v>2449</v>
      </c>
      <c r="D32" s="238">
        <v>235</v>
      </c>
      <c r="E32" s="85">
        <v>49</v>
      </c>
      <c r="F32" s="545">
        <v>37</v>
      </c>
      <c r="G32" s="85">
        <v>120</v>
      </c>
      <c r="H32" s="547"/>
      <c r="I32" s="85">
        <v>234</v>
      </c>
      <c r="J32" s="85">
        <v>29</v>
      </c>
    </row>
    <row r="33" spans="2:14" ht="15.75" x14ac:dyDescent="0.25">
      <c r="B33" s="14" t="s">
        <v>13</v>
      </c>
      <c r="C33" s="551">
        <v>726</v>
      </c>
      <c r="D33" s="238">
        <v>324</v>
      </c>
      <c r="E33" s="85">
        <v>0</v>
      </c>
      <c r="F33" s="545">
        <v>9</v>
      </c>
      <c r="G33" s="85">
        <v>373</v>
      </c>
      <c r="H33" s="85">
        <v>5</v>
      </c>
      <c r="I33" s="547"/>
      <c r="J33" s="85">
        <v>2</v>
      </c>
    </row>
    <row r="34" spans="2:14" ht="15.75" x14ac:dyDescent="0.25">
      <c r="B34" s="14" t="s">
        <v>14</v>
      </c>
      <c r="C34" s="551">
        <v>272</v>
      </c>
      <c r="D34" s="238">
        <v>4</v>
      </c>
      <c r="E34" s="85">
        <v>0</v>
      </c>
      <c r="F34" s="545">
        <v>4</v>
      </c>
      <c r="G34" s="85">
        <v>10</v>
      </c>
      <c r="H34" s="85">
        <v>18</v>
      </c>
      <c r="I34" s="85">
        <v>6</v>
      </c>
      <c r="J34" s="547"/>
    </row>
    <row r="35" spans="2:14" ht="15.75" x14ac:dyDescent="0.25">
      <c r="B35" s="14" t="s">
        <v>15</v>
      </c>
      <c r="C35" s="551">
        <v>50</v>
      </c>
      <c r="D35" s="238">
        <v>17</v>
      </c>
      <c r="E35" s="85">
        <v>3</v>
      </c>
      <c r="F35" s="545">
        <v>6</v>
      </c>
      <c r="G35" s="85">
        <v>21</v>
      </c>
      <c r="H35" s="85">
        <v>15</v>
      </c>
      <c r="I35" s="85">
        <v>25</v>
      </c>
      <c r="J35" s="85">
        <v>7</v>
      </c>
    </row>
    <row r="36" spans="2:14" ht="15.75" x14ac:dyDescent="0.25">
      <c r="B36" s="14"/>
      <c r="C36" s="552"/>
      <c r="D36" s="64"/>
      <c r="E36" s="85"/>
      <c r="F36" s="545"/>
      <c r="G36" s="85"/>
      <c r="H36" s="85"/>
      <c r="I36" s="85"/>
      <c r="J36" s="85"/>
    </row>
    <row r="37" spans="2:14" ht="15.75" x14ac:dyDescent="0.25">
      <c r="B37" s="22" t="s">
        <v>109</v>
      </c>
      <c r="C37" s="553">
        <v>3772</v>
      </c>
      <c r="D37" s="65">
        <v>593</v>
      </c>
      <c r="E37" s="245">
        <v>53</v>
      </c>
      <c r="F37" s="546">
        <v>85</v>
      </c>
      <c r="G37" s="245">
        <v>555</v>
      </c>
      <c r="H37" s="245">
        <v>111</v>
      </c>
      <c r="I37" s="245">
        <v>281</v>
      </c>
      <c r="J37" s="245">
        <v>48</v>
      </c>
    </row>
    <row r="38" spans="2:14" ht="15.75" x14ac:dyDescent="0.25">
      <c r="B38" s="50"/>
      <c r="C38" s="554"/>
      <c r="D38" s="66"/>
      <c r="E38" s="230"/>
      <c r="F38" s="230"/>
      <c r="G38" s="230"/>
      <c r="H38" s="230"/>
      <c r="I38" s="230"/>
      <c r="J38" s="230"/>
    </row>
    <row r="39" spans="2:14" ht="15.75" x14ac:dyDescent="0.25">
      <c r="B39" s="28" t="s">
        <v>18</v>
      </c>
      <c r="C39" s="55"/>
      <c r="D39" s="64"/>
      <c r="E39" s="64"/>
      <c r="F39" s="64"/>
      <c r="G39" s="64"/>
      <c r="H39" s="64"/>
      <c r="I39" s="64"/>
      <c r="J39" s="59"/>
    </row>
    <row r="40" spans="2:14" ht="15.75" x14ac:dyDescent="0.25">
      <c r="C40" s="55"/>
      <c r="D40" s="64"/>
      <c r="E40" s="64"/>
      <c r="F40" s="64"/>
      <c r="G40" s="64"/>
      <c r="H40" s="64"/>
      <c r="I40" s="64"/>
      <c r="J40" s="59"/>
    </row>
    <row r="41" spans="2:14" ht="15.75" x14ac:dyDescent="0.25">
      <c r="B41" s="1177" t="s">
        <v>953</v>
      </c>
      <c r="C41" s="1177"/>
      <c r="D41" s="1177"/>
      <c r="E41" s="1177"/>
      <c r="F41" s="1177"/>
      <c r="G41" s="1177"/>
      <c r="H41" s="1177"/>
      <c r="I41" s="1177"/>
      <c r="J41" s="1177"/>
      <c r="K41" s="1177"/>
      <c r="L41" s="1177"/>
      <c r="M41" s="1177"/>
      <c r="N41" s="1177"/>
    </row>
    <row r="42" spans="2:14" ht="15.75" x14ac:dyDescent="0.25">
      <c r="B42" s="55"/>
      <c r="C42" s="55"/>
      <c r="D42" s="64"/>
      <c r="E42" s="64"/>
      <c r="F42" s="64"/>
      <c r="G42" s="64"/>
      <c r="H42" s="64"/>
      <c r="I42" s="64"/>
      <c r="J42" s="59"/>
    </row>
    <row r="43" spans="2:14" ht="15.75" x14ac:dyDescent="0.25">
      <c r="C43" s="55"/>
      <c r="D43" s="64"/>
      <c r="E43" s="64"/>
      <c r="F43" s="64"/>
      <c r="G43" s="64"/>
      <c r="H43" s="64"/>
      <c r="I43" s="64"/>
      <c r="J43" s="59"/>
    </row>
    <row r="44" spans="2:14" ht="15.75" x14ac:dyDescent="0.25">
      <c r="B44" s="55"/>
      <c r="C44" s="55"/>
      <c r="D44" s="64"/>
      <c r="E44" s="64"/>
      <c r="F44" s="64"/>
      <c r="G44" s="64"/>
      <c r="H44" s="64"/>
      <c r="I44" s="64"/>
      <c r="J44" s="59"/>
    </row>
    <row r="45" spans="2:14" ht="15.75" x14ac:dyDescent="0.25">
      <c r="B45" s="55"/>
      <c r="C45" s="55"/>
      <c r="D45" s="64"/>
      <c r="E45" s="64"/>
      <c r="F45" s="64"/>
      <c r="G45" s="64"/>
      <c r="H45" s="64"/>
      <c r="I45" s="64"/>
      <c r="J45" s="59"/>
    </row>
    <row r="46" spans="2:14" ht="15.75" x14ac:dyDescent="0.25">
      <c r="B46" s="55"/>
      <c r="C46" s="55"/>
      <c r="D46" s="64"/>
      <c r="E46" s="64"/>
      <c r="F46" s="64"/>
      <c r="G46" s="64"/>
      <c r="H46" s="64"/>
      <c r="I46" s="64"/>
      <c r="J46" s="59"/>
    </row>
    <row r="47" spans="2:14" ht="15.75" x14ac:dyDescent="0.25">
      <c r="C47" s="28"/>
      <c r="D47" s="28"/>
      <c r="E47" s="28"/>
      <c r="F47" s="28"/>
      <c r="G47" s="28"/>
      <c r="H47" s="28"/>
      <c r="I47" s="28"/>
    </row>
    <row r="49" spans="2:10" ht="15.75" customHeight="1" x14ac:dyDescent="0.25">
      <c r="B49" s="1228"/>
      <c r="C49" s="1228"/>
      <c r="D49" s="1228"/>
      <c r="E49" s="1228"/>
      <c r="F49" s="1228"/>
      <c r="G49" s="1228"/>
      <c r="H49" s="1228"/>
      <c r="I49" s="1228"/>
      <c r="J49" s="1228"/>
    </row>
    <row r="51" spans="2:10" ht="15.75" x14ac:dyDescent="0.25">
      <c r="B51" s="55"/>
    </row>
  </sheetData>
  <mergeCells count="6">
    <mergeCell ref="B49:J49"/>
    <mergeCell ref="D25:J25"/>
    <mergeCell ref="B1:F1"/>
    <mergeCell ref="B20:F20"/>
    <mergeCell ref="B41:N41"/>
    <mergeCell ref="B21:F21"/>
  </mergeCells>
  <pageMargins left="0.25" right="0.25"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11"/>
  <sheetViews>
    <sheetView workbookViewId="0">
      <selection activeCell="A11" sqref="A11"/>
    </sheetView>
  </sheetViews>
  <sheetFormatPr defaultRowHeight="15" x14ac:dyDescent="0.25"/>
  <sheetData>
    <row r="1" spans="1:14" x14ac:dyDescent="0.25">
      <c r="A1" s="1" t="s">
        <v>988</v>
      </c>
    </row>
    <row r="3" spans="1:14" s="731" customFormat="1" ht="15.75" customHeight="1" x14ac:dyDescent="0.25">
      <c r="A3" s="1080" t="s">
        <v>986</v>
      </c>
      <c r="B3" s="1080"/>
      <c r="C3" s="1080"/>
      <c r="D3" s="1080"/>
      <c r="E3" s="1080"/>
      <c r="F3" s="1080"/>
      <c r="G3" s="1080"/>
      <c r="H3" s="1080"/>
      <c r="I3" s="1080"/>
      <c r="J3" s="1080"/>
      <c r="K3" s="1080"/>
      <c r="L3" s="1080"/>
      <c r="M3" s="1080"/>
      <c r="N3" s="1080"/>
    </row>
    <row r="4" spans="1:14" s="731" customFormat="1" ht="15.75" customHeight="1" x14ac:dyDescent="0.25">
      <c r="A4" s="1080" t="s">
        <v>987</v>
      </c>
      <c r="B4" s="1080"/>
      <c r="C4" s="1080"/>
      <c r="D4" s="1080"/>
      <c r="E4" s="1080"/>
      <c r="F4" s="1080"/>
      <c r="G4" s="1080"/>
      <c r="H4" s="1080"/>
      <c r="I4" s="1080"/>
      <c r="J4" s="1080"/>
      <c r="K4" s="1080"/>
      <c r="L4" s="1080"/>
      <c r="M4" s="1080"/>
      <c r="N4" s="1080"/>
    </row>
    <row r="5" spans="1:14" s="731" customFormat="1" ht="15.75" customHeight="1" x14ac:dyDescent="0.25">
      <c r="A5" s="1080" t="s">
        <v>962</v>
      </c>
      <c r="B5" s="1080"/>
      <c r="C5" s="1080"/>
      <c r="D5" s="1080"/>
      <c r="E5" s="1080"/>
      <c r="F5" s="1080"/>
      <c r="G5" s="1080"/>
      <c r="H5" s="1080"/>
      <c r="I5" s="1080"/>
      <c r="J5" s="1080"/>
      <c r="K5" s="1080"/>
      <c r="L5" s="1080"/>
      <c r="M5" s="1080"/>
      <c r="N5" s="1080"/>
    </row>
    <row r="6" spans="1:14" s="731" customFormat="1" ht="15.75" customHeight="1" x14ac:dyDescent="0.25">
      <c r="A6" s="1081" t="s">
        <v>348</v>
      </c>
      <c r="B6" s="1081"/>
      <c r="C6" s="1081"/>
      <c r="D6" s="1081"/>
      <c r="E6" s="1081"/>
      <c r="F6" s="1081"/>
      <c r="G6" s="1081"/>
      <c r="H6" s="1081"/>
      <c r="I6" s="1081"/>
      <c r="J6" s="1081"/>
      <c r="K6" s="1081"/>
      <c r="L6" s="1081"/>
      <c r="M6" s="1081"/>
      <c r="N6" s="1081"/>
    </row>
    <row r="7" spans="1:14" x14ac:dyDescent="0.25">
      <c r="A7" t="s">
        <v>953</v>
      </c>
    </row>
    <row r="11" spans="1:14" x14ac:dyDescent="0.25">
      <c r="A11" t="s">
        <v>1038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39997558519241921"/>
    <pageSetUpPr fitToPage="1"/>
  </sheetPr>
  <dimension ref="A1:M64"/>
  <sheetViews>
    <sheetView workbookViewId="0">
      <selection activeCell="A23" sqref="A23"/>
    </sheetView>
  </sheetViews>
  <sheetFormatPr defaultRowHeight="15" x14ac:dyDescent="0.25"/>
  <cols>
    <col min="1" max="1" width="31.5703125" customWidth="1"/>
    <col min="2" max="2" width="14.42578125" customWidth="1"/>
    <col min="3" max="5" width="15.7109375" customWidth="1"/>
  </cols>
  <sheetData>
    <row r="1" spans="1:5" ht="53.25" customHeight="1" x14ac:dyDescent="0.25">
      <c r="A1" s="1232" t="s">
        <v>893</v>
      </c>
      <c r="B1" s="1232"/>
      <c r="C1" s="1232"/>
      <c r="D1" s="1232"/>
      <c r="E1" s="1232"/>
    </row>
    <row r="2" spans="1:5" ht="15.75" x14ac:dyDescent="0.25">
      <c r="A2" s="610"/>
      <c r="B2" s="80"/>
      <c r="C2" s="80"/>
      <c r="D2" s="80"/>
      <c r="E2" s="80"/>
    </row>
    <row r="3" spans="1:5" ht="63" x14ac:dyDescent="0.25">
      <c r="A3" s="611" t="s">
        <v>309</v>
      </c>
      <c r="B3" s="612" t="s">
        <v>303</v>
      </c>
      <c r="C3" s="613" t="s">
        <v>993</v>
      </c>
      <c r="D3" s="613" t="s">
        <v>310</v>
      </c>
      <c r="E3" s="612" t="s">
        <v>965</v>
      </c>
    </row>
    <row r="4" spans="1:5" ht="15.75" x14ac:dyDescent="0.25">
      <c r="A4" s="614" t="s">
        <v>311</v>
      </c>
      <c r="B4" s="615">
        <v>98</v>
      </c>
      <c r="C4" s="616">
        <v>0.5</v>
      </c>
      <c r="D4" s="617">
        <v>0.44897959183673469</v>
      </c>
      <c r="E4" s="618">
        <v>5.1020408163265307E-2</v>
      </c>
    </row>
    <row r="5" spans="1:5" ht="15.75" x14ac:dyDescent="0.25">
      <c r="A5" s="619" t="s">
        <v>312</v>
      </c>
      <c r="B5" s="620">
        <v>134</v>
      </c>
      <c r="C5" s="616">
        <v>0.64925373134328357</v>
      </c>
      <c r="D5" s="621">
        <v>0.33582089552238809</v>
      </c>
      <c r="E5" s="622">
        <v>1.4925373134328358E-2</v>
      </c>
    </row>
    <row r="6" spans="1:5" ht="15.75" x14ac:dyDescent="0.25">
      <c r="A6" s="619" t="s">
        <v>313</v>
      </c>
      <c r="B6" s="620">
        <v>66</v>
      </c>
      <c r="C6" s="616">
        <v>0.74242424242424243</v>
      </c>
      <c r="D6" s="621">
        <v>0.25757575757575757</v>
      </c>
      <c r="E6" s="622">
        <v>0</v>
      </c>
    </row>
    <row r="7" spans="1:5" ht="15.75" x14ac:dyDescent="0.25">
      <c r="A7" s="619" t="s">
        <v>314</v>
      </c>
      <c r="B7" s="620">
        <v>67</v>
      </c>
      <c r="C7" s="616">
        <v>0.73134328358208955</v>
      </c>
      <c r="D7" s="621">
        <v>0.19402985074626866</v>
      </c>
      <c r="E7" s="622">
        <v>7.4626865671641784E-2</v>
      </c>
    </row>
    <row r="8" spans="1:5" ht="15.75" x14ac:dyDescent="0.25">
      <c r="A8" s="619" t="s">
        <v>315</v>
      </c>
      <c r="B8" s="620">
        <v>20</v>
      </c>
      <c r="C8" s="616">
        <v>0.75</v>
      </c>
      <c r="D8" s="623">
        <v>0.25</v>
      </c>
      <c r="E8" s="622">
        <v>0</v>
      </c>
    </row>
    <row r="9" spans="1:5" ht="15.75" x14ac:dyDescent="0.25">
      <c r="A9" s="619" t="s">
        <v>316</v>
      </c>
      <c r="B9" s="620">
        <v>74</v>
      </c>
      <c r="C9" s="616">
        <v>0.60810810810810811</v>
      </c>
      <c r="D9" s="621">
        <v>0.27027027027027029</v>
      </c>
      <c r="E9" s="622">
        <v>0.12162162162162163</v>
      </c>
    </row>
    <row r="10" spans="1:5" ht="15.75" x14ac:dyDescent="0.25">
      <c r="A10" s="619" t="s">
        <v>317</v>
      </c>
      <c r="B10" s="620">
        <v>63</v>
      </c>
      <c r="C10" s="616">
        <v>0.47619047619047616</v>
      </c>
      <c r="D10" s="621">
        <v>0.49206349206349204</v>
      </c>
      <c r="E10" s="622">
        <v>3.1746031746031744E-2</v>
      </c>
    </row>
    <row r="11" spans="1:5" ht="15.75" x14ac:dyDescent="0.25">
      <c r="A11" s="619" t="s">
        <v>318</v>
      </c>
      <c r="B11" s="620">
        <v>41</v>
      </c>
      <c r="C11" s="616">
        <v>0.68292682926829273</v>
      </c>
      <c r="D11" s="623">
        <v>0.21951219512195122</v>
      </c>
      <c r="E11" s="622">
        <v>9.7560975609756101E-2</v>
      </c>
    </row>
    <row r="12" spans="1:5" ht="15.75" x14ac:dyDescent="0.25">
      <c r="A12" s="619" t="s">
        <v>319</v>
      </c>
      <c r="B12" s="620">
        <v>45</v>
      </c>
      <c r="C12" s="616">
        <v>0.4</v>
      </c>
      <c r="D12" s="621">
        <v>0.37777777777777777</v>
      </c>
      <c r="E12" s="622">
        <v>0.22222222222222221</v>
      </c>
    </row>
    <row r="13" spans="1:5" ht="15.75" x14ac:dyDescent="0.25">
      <c r="A13" s="619" t="s">
        <v>320</v>
      </c>
      <c r="B13" s="620">
        <v>49</v>
      </c>
      <c r="C13" s="616">
        <v>0.63265306122448983</v>
      </c>
      <c r="D13" s="621">
        <v>0.30612244897959184</v>
      </c>
      <c r="E13" s="622">
        <v>6.1224489795918366E-2</v>
      </c>
    </row>
    <row r="14" spans="1:5" ht="15.75" x14ac:dyDescent="0.25">
      <c r="A14" s="619" t="s">
        <v>321</v>
      </c>
      <c r="B14" s="620">
        <v>24</v>
      </c>
      <c r="C14" s="625">
        <v>0.41666666666666669</v>
      </c>
      <c r="D14" s="621">
        <v>0.45833333333333331</v>
      </c>
      <c r="E14" s="622">
        <v>0.125</v>
      </c>
    </row>
    <row r="15" spans="1:5" ht="15.75" x14ac:dyDescent="0.25">
      <c r="A15" s="619" t="s">
        <v>322</v>
      </c>
      <c r="B15" s="620">
        <v>219</v>
      </c>
      <c r="C15" s="616">
        <v>0.41095890410958902</v>
      </c>
      <c r="D15" s="621">
        <v>0.50228310502283102</v>
      </c>
      <c r="E15" s="624">
        <v>8.6757990867579904E-2</v>
      </c>
    </row>
    <row r="16" spans="1:5" ht="15.75" x14ac:dyDescent="0.25">
      <c r="A16" s="619" t="s">
        <v>323</v>
      </c>
      <c r="B16" s="620">
        <v>67</v>
      </c>
      <c r="C16" s="616">
        <v>0.79104477611940294</v>
      </c>
      <c r="D16" s="621">
        <v>0.20895522388059701</v>
      </c>
      <c r="E16" s="622">
        <v>0</v>
      </c>
    </row>
    <row r="17" spans="1:5" ht="15.75" x14ac:dyDescent="0.25">
      <c r="A17" s="619" t="s">
        <v>324</v>
      </c>
      <c r="B17" s="620">
        <v>148</v>
      </c>
      <c r="C17" s="616">
        <v>0.71621621621621623</v>
      </c>
      <c r="D17" s="621">
        <v>0.25</v>
      </c>
      <c r="E17" s="622">
        <v>3.3783783783783786E-2</v>
      </c>
    </row>
    <row r="18" spans="1:5" ht="15.75" x14ac:dyDescent="0.25">
      <c r="A18" s="619" t="s">
        <v>325</v>
      </c>
      <c r="B18" s="620">
        <v>221</v>
      </c>
      <c r="C18" s="616">
        <v>0.44796380090497739</v>
      </c>
      <c r="D18" s="621">
        <v>0.4434389140271493</v>
      </c>
      <c r="E18" s="624">
        <v>0.10859728506787331</v>
      </c>
    </row>
    <row r="19" spans="1:5" ht="15.75" x14ac:dyDescent="0.25">
      <c r="A19" s="619" t="s">
        <v>326</v>
      </c>
      <c r="B19" s="620">
        <v>181</v>
      </c>
      <c r="C19" s="616">
        <v>0.77348066298342544</v>
      </c>
      <c r="D19" s="621">
        <v>0.15469613259668508</v>
      </c>
      <c r="E19" s="624">
        <v>7.18232044198895E-2</v>
      </c>
    </row>
    <row r="20" spans="1:5" ht="15.75" x14ac:dyDescent="0.25">
      <c r="A20" s="619" t="s">
        <v>327</v>
      </c>
      <c r="B20" s="620">
        <v>20</v>
      </c>
      <c r="C20" s="625">
        <v>0.5</v>
      </c>
      <c r="D20" s="623">
        <v>0.4</v>
      </c>
      <c r="E20" s="622">
        <v>0.1</v>
      </c>
    </row>
    <row r="21" spans="1:5" ht="15.75" x14ac:dyDescent="0.25">
      <c r="A21" s="619" t="s">
        <v>328</v>
      </c>
      <c r="B21" s="620">
        <v>45</v>
      </c>
      <c r="C21" s="616">
        <v>0.6</v>
      </c>
      <c r="D21" s="621">
        <v>0.31111111111111112</v>
      </c>
      <c r="E21" s="622">
        <v>8.8888888888888892E-2</v>
      </c>
    </row>
    <row r="22" spans="1:5" ht="15.75" x14ac:dyDescent="0.25">
      <c r="A22" s="619" t="s">
        <v>329</v>
      </c>
      <c r="B22" s="620">
        <v>49</v>
      </c>
      <c r="C22" s="616">
        <v>0.44897959183673469</v>
      </c>
      <c r="D22" s="621">
        <v>0.30612244897959184</v>
      </c>
      <c r="E22" s="624">
        <v>0.24489795918367346</v>
      </c>
    </row>
    <row r="23" spans="1:5" ht="15.75" x14ac:dyDescent="0.25">
      <c r="A23" s="619" t="s">
        <v>998</v>
      </c>
      <c r="B23" s="620">
        <v>23</v>
      </c>
      <c r="C23" s="616">
        <v>0.86956521739130432</v>
      </c>
      <c r="D23" s="623">
        <v>4.3478260869565216E-2</v>
      </c>
      <c r="E23" s="622">
        <v>8.6956521739130432E-2</v>
      </c>
    </row>
    <row r="24" spans="1:5" ht="15.75" x14ac:dyDescent="0.25">
      <c r="A24" s="619" t="s">
        <v>330</v>
      </c>
      <c r="B24" s="620">
        <v>59</v>
      </c>
      <c r="C24" s="616">
        <v>0.67796610169491522</v>
      </c>
      <c r="D24" s="621">
        <v>0.23728813559322035</v>
      </c>
      <c r="E24" s="622">
        <v>8.4745762711864403E-2</v>
      </c>
    </row>
    <row r="25" spans="1:5" ht="15.75" x14ac:dyDescent="0.25">
      <c r="A25" s="619" t="s">
        <v>331</v>
      </c>
      <c r="B25" s="620">
        <v>123</v>
      </c>
      <c r="C25" s="616">
        <v>0.66666666666666663</v>
      </c>
      <c r="D25" s="621">
        <v>0.29268292682926828</v>
      </c>
      <c r="E25" s="622">
        <v>4.065040650406504E-2</v>
      </c>
    </row>
    <row r="26" spans="1:5" ht="15.75" x14ac:dyDescent="0.25">
      <c r="A26" s="619" t="s">
        <v>332</v>
      </c>
      <c r="B26" s="620">
        <v>21</v>
      </c>
      <c r="C26" s="616">
        <v>0.90476190476190477</v>
      </c>
      <c r="D26" s="623">
        <v>0</v>
      </c>
      <c r="E26" s="622">
        <v>9.5238095238095233E-2</v>
      </c>
    </row>
    <row r="27" spans="1:5" ht="15.75" x14ac:dyDescent="0.25">
      <c r="A27" s="619" t="s">
        <v>333</v>
      </c>
      <c r="B27" s="620">
        <v>86</v>
      </c>
      <c r="C27" s="616">
        <v>0.55813953488372092</v>
      </c>
      <c r="D27" s="621">
        <v>0.37209302325581395</v>
      </c>
      <c r="E27" s="622">
        <v>6.9767441860465115E-2</v>
      </c>
    </row>
    <row r="28" spans="1:5" ht="15.75" x14ac:dyDescent="0.25">
      <c r="A28" s="619" t="s">
        <v>334</v>
      </c>
      <c r="B28" s="620">
        <v>67</v>
      </c>
      <c r="C28" s="616">
        <v>0.40298507462686567</v>
      </c>
      <c r="D28" s="621">
        <v>0.5074626865671642</v>
      </c>
      <c r="E28" s="622">
        <v>8.9552238805970144E-2</v>
      </c>
    </row>
    <row r="29" spans="1:5" ht="15.75" x14ac:dyDescent="0.25">
      <c r="A29" s="619" t="s">
        <v>335</v>
      </c>
      <c r="B29" s="620">
        <v>68</v>
      </c>
      <c r="C29" s="616">
        <v>0.66176470588235292</v>
      </c>
      <c r="D29" s="621">
        <v>0.20588235294117646</v>
      </c>
      <c r="E29" s="622">
        <v>0.13235294117647059</v>
      </c>
    </row>
    <row r="30" spans="1:5" ht="15.75" x14ac:dyDescent="0.25">
      <c r="A30" s="619" t="s">
        <v>336</v>
      </c>
      <c r="B30" s="620">
        <v>24</v>
      </c>
      <c r="C30" s="616">
        <v>0.83333333333333337</v>
      </c>
      <c r="D30" s="623">
        <v>0.16666666666666666</v>
      </c>
      <c r="E30" s="622">
        <v>0</v>
      </c>
    </row>
    <row r="31" spans="1:5" ht="15.75" x14ac:dyDescent="0.25">
      <c r="A31" s="619" t="s">
        <v>337</v>
      </c>
      <c r="B31" s="620">
        <v>50</v>
      </c>
      <c r="C31" s="616">
        <v>0.74</v>
      </c>
      <c r="D31" s="623">
        <v>0.18</v>
      </c>
      <c r="E31" s="622">
        <v>0.08</v>
      </c>
    </row>
    <row r="32" spans="1:5" ht="15.75" x14ac:dyDescent="0.25">
      <c r="A32" s="619" t="s">
        <v>338</v>
      </c>
      <c r="B32" s="620">
        <v>122</v>
      </c>
      <c r="C32" s="616">
        <v>0.55737704918032782</v>
      </c>
      <c r="D32" s="621">
        <v>0.37704918032786883</v>
      </c>
      <c r="E32" s="622">
        <v>6.5573770491803282E-2</v>
      </c>
    </row>
    <row r="33" spans="1:5" ht="15.75" x14ac:dyDescent="0.25">
      <c r="A33" s="619" t="s">
        <v>339</v>
      </c>
      <c r="B33" s="620">
        <v>46</v>
      </c>
      <c r="C33" s="616">
        <v>0.67391304347826086</v>
      </c>
      <c r="D33" s="621">
        <v>0.30434782608695654</v>
      </c>
      <c r="E33" s="622">
        <v>2.1739130434782608E-2</v>
      </c>
    </row>
    <row r="34" spans="1:5" ht="15.75" x14ac:dyDescent="0.25">
      <c r="A34" s="619" t="s">
        <v>340</v>
      </c>
      <c r="B34" s="620">
        <v>29</v>
      </c>
      <c r="C34" s="616">
        <v>0.62068965517241381</v>
      </c>
      <c r="D34" s="623">
        <v>0.31034482758620691</v>
      </c>
      <c r="E34" s="622">
        <v>6.8965517241379309E-2</v>
      </c>
    </row>
    <row r="35" spans="1:5" ht="15.75" x14ac:dyDescent="0.25">
      <c r="A35" s="619" t="s">
        <v>341</v>
      </c>
      <c r="B35" s="620">
        <v>85</v>
      </c>
      <c r="C35" s="616">
        <v>0.68235294117647061</v>
      </c>
      <c r="D35" s="621">
        <v>0.28235294117647058</v>
      </c>
      <c r="E35" s="622">
        <v>3.5294117647058823E-2</v>
      </c>
    </row>
    <row r="36" spans="1:5" ht="15.75" x14ac:dyDescent="0.25">
      <c r="A36" s="626" t="s">
        <v>42</v>
      </c>
      <c r="B36" s="627">
        <v>2434</v>
      </c>
      <c r="C36" s="628">
        <v>0.60435497124075599</v>
      </c>
      <c r="D36" s="629">
        <v>0.323746918652424</v>
      </c>
      <c r="E36" s="630">
        <v>7.1898110106820054E-2</v>
      </c>
    </row>
    <row r="37" spans="1:5" ht="15.75" x14ac:dyDescent="0.25">
      <c r="A37" s="631"/>
      <c r="B37" s="631"/>
      <c r="C37" s="632"/>
      <c r="D37" s="633"/>
      <c r="E37" s="634"/>
    </row>
    <row r="38" spans="1:5" ht="15.75" x14ac:dyDescent="0.25">
      <c r="A38" s="98" t="s">
        <v>35</v>
      </c>
      <c r="B38" s="40"/>
      <c r="C38" s="14"/>
      <c r="D38" s="635"/>
      <c r="E38" s="636"/>
    </row>
    <row r="39" spans="1:5" ht="15.75" x14ac:dyDescent="0.25">
      <c r="A39" s="40" t="s">
        <v>36</v>
      </c>
      <c r="B39" s="85">
        <v>731</v>
      </c>
      <c r="C39" s="637">
        <v>0.44870041039671682</v>
      </c>
      <c r="D39" s="638">
        <v>0.46511627906976744</v>
      </c>
      <c r="E39" s="639">
        <v>8.6183310533515731E-2</v>
      </c>
    </row>
    <row r="40" spans="1:5" ht="15.75" x14ac:dyDescent="0.25">
      <c r="A40" s="40" t="s">
        <v>37</v>
      </c>
      <c r="B40" s="85">
        <v>769</v>
      </c>
      <c r="C40" s="637">
        <v>0.60728218465539663</v>
      </c>
      <c r="D40" s="638">
        <v>0.33159947984395316</v>
      </c>
      <c r="E40" s="639">
        <v>6.1118335500650198E-2</v>
      </c>
    </row>
    <row r="41" spans="1:5" ht="15.75" x14ac:dyDescent="0.25">
      <c r="A41" s="40" t="s">
        <v>38</v>
      </c>
      <c r="B41" s="85">
        <v>212</v>
      </c>
      <c r="C41" s="637">
        <v>0.63207547169811318</v>
      </c>
      <c r="D41" s="638">
        <v>0.29716981132075471</v>
      </c>
      <c r="E41" s="639">
        <v>7.0754716981132074E-2</v>
      </c>
    </row>
    <row r="42" spans="1:5" ht="15.75" x14ac:dyDescent="0.25">
      <c r="A42" s="40" t="s">
        <v>39</v>
      </c>
      <c r="B42" s="85">
        <v>86</v>
      </c>
      <c r="C42" s="637">
        <v>0.60465116279069764</v>
      </c>
      <c r="D42" s="638">
        <v>0.29069767441860467</v>
      </c>
      <c r="E42" s="640">
        <v>0.10465116279069768</v>
      </c>
    </row>
    <row r="43" spans="1:5" ht="15.75" x14ac:dyDescent="0.25">
      <c r="A43" s="40" t="s">
        <v>40</v>
      </c>
      <c r="B43" s="85">
        <v>357</v>
      </c>
      <c r="C43" s="637">
        <v>0.69747899159663862</v>
      </c>
      <c r="D43" s="638">
        <v>0.23249299719887956</v>
      </c>
      <c r="E43" s="639">
        <v>7.0028011204481794E-2</v>
      </c>
    </row>
    <row r="44" spans="1:5" ht="15.75" x14ac:dyDescent="0.25">
      <c r="A44" s="40" t="s">
        <v>41</v>
      </c>
      <c r="B44" s="85">
        <v>279</v>
      </c>
      <c r="C44" s="637">
        <v>0.86379928315412191</v>
      </c>
      <c r="D44" s="638">
        <v>7.8853046594982074E-2</v>
      </c>
      <c r="E44" s="639">
        <v>5.7347670250896057E-2</v>
      </c>
    </row>
    <row r="45" spans="1:5" ht="15.75" x14ac:dyDescent="0.25">
      <c r="A45" s="98" t="s">
        <v>42</v>
      </c>
      <c r="B45" s="229">
        <v>2434</v>
      </c>
      <c r="C45" s="641">
        <v>0.60435497124075599</v>
      </c>
      <c r="D45" s="642">
        <v>0.323746918652424</v>
      </c>
      <c r="E45" s="643">
        <v>7.1898110106820054E-2</v>
      </c>
    </row>
    <row r="46" spans="1:5" ht="15.75" x14ac:dyDescent="0.25">
      <c r="A46" s="40"/>
      <c r="B46" s="40"/>
      <c r="C46" s="586"/>
      <c r="D46" s="638"/>
      <c r="E46" s="589"/>
    </row>
    <row r="47" spans="1:5" ht="15.75" x14ac:dyDescent="0.25">
      <c r="A47" s="98" t="s">
        <v>43</v>
      </c>
      <c r="B47" s="40"/>
      <c r="C47" s="586"/>
      <c r="D47" s="587"/>
      <c r="E47" s="589"/>
    </row>
    <row r="48" spans="1:5" ht="15.75" x14ac:dyDescent="0.25">
      <c r="A48" s="101" t="s">
        <v>44</v>
      </c>
      <c r="B48" s="85">
        <v>184</v>
      </c>
      <c r="C48" s="637">
        <v>0.60326086956521741</v>
      </c>
      <c r="D48" s="638">
        <v>0.28804347826086957</v>
      </c>
      <c r="E48" s="639">
        <v>0.10869565217391304</v>
      </c>
    </row>
    <row r="49" spans="1:13" ht="15.75" x14ac:dyDescent="0.25">
      <c r="A49" s="101" t="s">
        <v>45</v>
      </c>
      <c r="B49" s="85">
        <v>234</v>
      </c>
      <c r="C49" s="637">
        <v>0.70512820512820518</v>
      </c>
      <c r="D49" s="638">
        <v>0.22222222222222221</v>
      </c>
      <c r="E49" s="639">
        <v>7.2649572649572655E-2</v>
      </c>
    </row>
    <row r="50" spans="1:13" ht="15.75" x14ac:dyDescent="0.25">
      <c r="A50" s="101" t="s">
        <v>46</v>
      </c>
      <c r="B50" s="85">
        <v>209</v>
      </c>
      <c r="C50" s="637">
        <v>0.64593301435406703</v>
      </c>
      <c r="D50" s="638">
        <v>0.291866028708134</v>
      </c>
      <c r="E50" s="639">
        <v>6.2200956937799042E-2</v>
      </c>
    </row>
    <row r="51" spans="1:13" ht="15.75" x14ac:dyDescent="0.25">
      <c r="A51" s="101" t="s">
        <v>47</v>
      </c>
      <c r="B51" s="85">
        <v>253</v>
      </c>
      <c r="C51" s="637">
        <v>0.68774703557312256</v>
      </c>
      <c r="D51" s="638">
        <v>0.25296442687747034</v>
      </c>
      <c r="E51" s="639">
        <v>5.9288537549407112E-2</v>
      </c>
    </row>
    <row r="52" spans="1:13" ht="15.75" x14ac:dyDescent="0.25">
      <c r="A52" s="101" t="s">
        <v>48</v>
      </c>
      <c r="B52" s="85">
        <v>304</v>
      </c>
      <c r="C52" s="637">
        <v>0.67434210526315785</v>
      </c>
      <c r="D52" s="638">
        <v>0.27960526315789475</v>
      </c>
      <c r="E52" s="639">
        <v>4.6052631578947366E-2</v>
      </c>
    </row>
    <row r="53" spans="1:13" ht="15.75" x14ac:dyDescent="0.25">
      <c r="A53" s="101" t="s">
        <v>49</v>
      </c>
      <c r="B53" s="85">
        <v>296</v>
      </c>
      <c r="C53" s="637">
        <v>0.6216216216216216</v>
      </c>
      <c r="D53" s="638">
        <v>0.30067567567567566</v>
      </c>
      <c r="E53" s="639">
        <v>7.77027027027027E-2</v>
      </c>
    </row>
    <row r="54" spans="1:13" ht="15.75" x14ac:dyDescent="0.25">
      <c r="A54" s="101" t="s">
        <v>50</v>
      </c>
      <c r="B54" s="85">
        <v>292</v>
      </c>
      <c r="C54" s="637">
        <v>0.68150684931506844</v>
      </c>
      <c r="D54" s="638">
        <v>0.2636986301369863</v>
      </c>
      <c r="E54" s="639">
        <v>5.4794520547945202E-2</v>
      </c>
    </row>
    <row r="55" spans="1:13" ht="15.75" x14ac:dyDescent="0.25">
      <c r="A55" s="101" t="s">
        <v>51</v>
      </c>
      <c r="B55" s="85">
        <v>259</v>
      </c>
      <c r="C55" s="637">
        <v>0.46718146718146719</v>
      </c>
      <c r="D55" s="638">
        <v>0.44401544401544402</v>
      </c>
      <c r="E55" s="639">
        <v>8.8803088803088806E-2</v>
      </c>
    </row>
    <row r="56" spans="1:13" ht="15.75" x14ac:dyDescent="0.25">
      <c r="A56" s="101" t="s">
        <v>52</v>
      </c>
      <c r="B56" s="85">
        <v>217</v>
      </c>
      <c r="C56" s="637">
        <v>0.4838709677419355</v>
      </c>
      <c r="D56" s="638">
        <v>0.43317972350230416</v>
      </c>
      <c r="E56" s="639">
        <v>8.294930875576037E-2</v>
      </c>
    </row>
    <row r="57" spans="1:13" ht="15.75" x14ac:dyDescent="0.25">
      <c r="A57" s="101" t="s">
        <v>53</v>
      </c>
      <c r="B57" s="85">
        <v>186</v>
      </c>
      <c r="C57" s="637">
        <v>0.38709677419354838</v>
      </c>
      <c r="D57" s="638">
        <v>0.5268817204301075</v>
      </c>
      <c r="E57" s="639">
        <v>8.6021505376344093E-2</v>
      </c>
    </row>
    <row r="58" spans="1:13" ht="15.75" x14ac:dyDescent="0.25">
      <c r="A58" s="644" t="s">
        <v>42</v>
      </c>
      <c r="B58" s="645">
        <v>2434</v>
      </c>
      <c r="C58" s="646">
        <v>0.60435497124075599</v>
      </c>
      <c r="D58" s="647">
        <v>0.323746918652424</v>
      </c>
      <c r="E58" s="648">
        <v>7.1898110106820054E-2</v>
      </c>
    </row>
    <row r="59" spans="1:13" ht="15.75" x14ac:dyDescent="0.25">
      <c r="A59" s="28" t="s">
        <v>18</v>
      </c>
      <c r="B59" s="80"/>
      <c r="C59" s="80"/>
      <c r="D59" s="80"/>
      <c r="E59" s="80"/>
    </row>
    <row r="60" spans="1:13" ht="15.75" x14ac:dyDescent="0.25">
      <c r="A60" s="80"/>
      <c r="B60" s="80"/>
      <c r="C60" s="80"/>
      <c r="D60" s="80"/>
      <c r="E60" s="80"/>
    </row>
    <row r="61" spans="1:13" ht="15.75" x14ac:dyDescent="0.25">
      <c r="A61" s="3" t="s">
        <v>158</v>
      </c>
      <c r="B61" s="28"/>
      <c r="C61" s="28"/>
      <c r="D61" s="28"/>
      <c r="E61" s="28"/>
    </row>
    <row r="62" spans="1:13" ht="92.25" customHeight="1" x14ac:dyDescent="0.25">
      <c r="A62" s="1231" t="s">
        <v>797</v>
      </c>
      <c r="B62" s="1231"/>
      <c r="C62" s="1231"/>
      <c r="D62" s="1231"/>
      <c r="E62" s="1231"/>
    </row>
    <row r="63" spans="1:13" ht="15.75" x14ac:dyDescent="0.25">
      <c r="A63" s="649" t="s">
        <v>82</v>
      </c>
      <c r="B63" s="28"/>
      <c r="C63" s="28"/>
      <c r="D63" s="28"/>
      <c r="E63" s="28"/>
    </row>
    <row r="64" spans="1:13" ht="52.5" customHeight="1" x14ac:dyDescent="0.25">
      <c r="A64" s="1177" t="s">
        <v>953</v>
      </c>
      <c r="B64" s="1177"/>
      <c r="C64" s="1177"/>
      <c r="D64" s="1177"/>
      <c r="E64" s="1177"/>
      <c r="F64" s="1005"/>
      <c r="G64" s="1005"/>
      <c r="H64" s="1005"/>
      <c r="I64" s="1005"/>
      <c r="J64" s="1005"/>
      <c r="K64" s="1005"/>
      <c r="L64" s="1005"/>
      <c r="M64" s="1005"/>
    </row>
  </sheetData>
  <mergeCells count="3">
    <mergeCell ref="A62:E62"/>
    <mergeCell ref="A1:E1"/>
    <mergeCell ref="A64:E64"/>
  </mergeCells>
  <conditionalFormatting sqref="C37:E38">
    <cfRule type="cellIs" dxfId="16" priority="1" operator="lessThanOrEqual">
      <formula>0.11</formula>
    </cfRule>
  </conditionalFormatting>
  <pageMargins left="0.70866141732283472" right="0.70866141732283472" top="0.35433070866141736" bottom="0.35433070866141736" header="0.31496062992125984" footer="0.31496062992125984"/>
  <pageSetup scale="6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39997558519241921"/>
    <pageSetUpPr fitToPage="1"/>
  </sheetPr>
  <dimension ref="A1:O74"/>
  <sheetViews>
    <sheetView workbookViewId="0">
      <selection activeCell="A26" sqref="A26"/>
    </sheetView>
  </sheetViews>
  <sheetFormatPr defaultRowHeight="15" x14ac:dyDescent="0.25"/>
  <cols>
    <col min="1" max="1" width="24.5703125" customWidth="1"/>
    <col min="2" max="2" width="13" customWidth="1"/>
    <col min="3" max="3" width="13.42578125" customWidth="1"/>
    <col min="4" max="4" width="13.5703125" customWidth="1"/>
    <col min="5" max="5" width="11.28515625" customWidth="1"/>
    <col min="7" max="7" width="12.42578125" customWidth="1"/>
    <col min="8" max="8" width="13" customWidth="1"/>
    <col min="9" max="9" width="13.85546875" customWidth="1"/>
    <col min="10" max="10" width="12.7109375" customWidth="1"/>
    <col min="11" max="11" width="12.5703125" customWidth="1"/>
    <col min="12" max="13" width="14.5703125" customWidth="1"/>
    <col min="14" max="14" width="11.140625" customWidth="1"/>
    <col min="15" max="15" width="10.85546875" customWidth="1"/>
  </cols>
  <sheetData>
    <row r="1" spans="1:15" ht="15.75" x14ac:dyDescent="0.25">
      <c r="A1" s="650" t="s">
        <v>894</v>
      </c>
      <c r="B1" s="80"/>
      <c r="C1" s="80"/>
      <c r="D1" s="80"/>
      <c r="E1" s="80"/>
      <c r="F1" s="80"/>
      <c r="G1" s="80"/>
      <c r="H1" s="80"/>
      <c r="I1" s="80"/>
      <c r="J1" s="80"/>
      <c r="K1" s="80"/>
      <c r="L1" s="80"/>
      <c r="M1" s="80"/>
      <c r="N1" s="80"/>
      <c r="O1" s="80"/>
    </row>
    <row r="2" spans="1:15" ht="15.75" x14ac:dyDescent="0.25">
      <c r="A2" s="609" t="s">
        <v>763</v>
      </c>
      <c r="B2" s="80"/>
      <c r="C2" s="80"/>
      <c r="D2" s="80"/>
      <c r="E2" s="80"/>
      <c r="F2" s="80"/>
      <c r="G2" s="80"/>
      <c r="H2" s="80"/>
      <c r="I2" s="80"/>
      <c r="J2" s="80"/>
      <c r="K2" s="80"/>
      <c r="L2" s="80"/>
      <c r="M2" s="80"/>
      <c r="N2" s="80"/>
      <c r="O2" s="80"/>
    </row>
    <row r="3" spans="1:15" ht="15.75" x14ac:dyDescent="0.25">
      <c r="A3" s="651"/>
      <c r="B3" s="1234" t="s">
        <v>56</v>
      </c>
      <c r="C3" s="1236" t="s">
        <v>342</v>
      </c>
      <c r="D3" s="1238" t="s">
        <v>798</v>
      </c>
      <c r="E3" s="1238"/>
      <c r="F3" s="1238"/>
      <c r="G3" s="1238"/>
      <c r="H3" s="1238"/>
      <c r="I3" s="1238"/>
      <c r="J3" s="1238"/>
      <c r="K3" s="1238"/>
      <c r="L3" s="1238"/>
      <c r="M3" s="1238"/>
      <c r="N3" s="1238"/>
      <c r="O3" s="1239"/>
    </row>
    <row r="4" spans="1:15" ht="78.75" x14ac:dyDescent="0.25">
      <c r="A4" s="652"/>
      <c r="B4" s="1235"/>
      <c r="C4" s="1237"/>
      <c r="D4" s="653" t="s">
        <v>8</v>
      </c>
      <c r="E4" s="653" t="s">
        <v>843</v>
      </c>
      <c r="F4" s="653" t="s">
        <v>9</v>
      </c>
      <c r="G4" s="653" t="s">
        <v>844</v>
      </c>
      <c r="H4" s="1040" t="s">
        <v>10</v>
      </c>
      <c r="I4" s="653" t="s">
        <v>343</v>
      </c>
      <c r="J4" s="653" t="s">
        <v>344</v>
      </c>
      <c r="K4" s="1040" t="s">
        <v>13</v>
      </c>
      <c r="L4" s="653" t="s">
        <v>345</v>
      </c>
      <c r="M4" s="653" t="s">
        <v>346</v>
      </c>
      <c r="N4" s="653" t="s">
        <v>14</v>
      </c>
      <c r="O4" s="654" t="s">
        <v>15</v>
      </c>
    </row>
    <row r="5" spans="1:15" ht="15.75" x14ac:dyDescent="0.25">
      <c r="A5" s="655"/>
      <c r="B5" s="652"/>
      <c r="C5" s="794"/>
      <c r="D5" s="657"/>
      <c r="E5" s="657"/>
      <c r="F5" s="657"/>
      <c r="G5" s="657"/>
      <c r="H5" s="1041"/>
      <c r="I5" s="657"/>
      <c r="J5" s="657"/>
      <c r="K5" s="1041"/>
      <c r="L5" s="657"/>
      <c r="M5" s="657"/>
      <c r="N5" s="657"/>
      <c r="O5" s="656"/>
    </row>
    <row r="6" spans="1:15" ht="15.75" x14ac:dyDescent="0.25">
      <c r="A6" s="658" t="s">
        <v>309</v>
      </c>
      <c r="B6" s="659"/>
      <c r="C6" s="795"/>
      <c r="D6" s="657"/>
      <c r="E6" s="657"/>
      <c r="F6" s="657"/>
      <c r="G6" s="657"/>
      <c r="H6" s="1041"/>
      <c r="I6" s="657"/>
      <c r="J6" s="657"/>
      <c r="K6" s="1041"/>
      <c r="L6" s="657"/>
      <c r="M6" s="657"/>
      <c r="N6" s="657"/>
      <c r="O6" s="656"/>
    </row>
    <row r="7" spans="1:15" ht="15.75" x14ac:dyDescent="0.25">
      <c r="A7" s="660" t="s">
        <v>311</v>
      </c>
      <c r="B7" s="661">
        <f>SUM(D7:H7,K7,N7:O7)</f>
        <v>326</v>
      </c>
      <c r="C7" s="796">
        <f>SUM(E7:H7,K7,N7:O7)</f>
        <v>167</v>
      </c>
      <c r="D7" s="663">
        <v>159</v>
      </c>
      <c r="E7" s="663">
        <v>3</v>
      </c>
      <c r="F7" s="663">
        <v>11</v>
      </c>
      <c r="G7" s="663">
        <v>3</v>
      </c>
      <c r="H7" s="1026">
        <v>98</v>
      </c>
      <c r="I7" s="663">
        <v>7</v>
      </c>
      <c r="J7" s="663">
        <v>91</v>
      </c>
      <c r="K7" s="1048">
        <v>39</v>
      </c>
      <c r="L7" s="663">
        <v>24</v>
      </c>
      <c r="M7" s="663">
        <v>15</v>
      </c>
      <c r="N7" s="663">
        <v>10</v>
      </c>
      <c r="O7" s="664">
        <v>3</v>
      </c>
    </row>
    <row r="8" spans="1:15" ht="15.75" x14ac:dyDescent="0.25">
      <c r="A8" s="660" t="s">
        <v>312</v>
      </c>
      <c r="B8" s="661">
        <f t="shared" ref="B8:B70" si="0">SUM(D8:H8,K8,N8:O8)</f>
        <v>538</v>
      </c>
      <c r="C8" s="796">
        <f t="shared" ref="C8:C70" si="1">SUM(E8:H8,K8,N8:O8)</f>
        <v>219</v>
      </c>
      <c r="D8" s="663">
        <v>319</v>
      </c>
      <c r="E8" s="663">
        <v>3</v>
      </c>
      <c r="F8" s="663">
        <v>1</v>
      </c>
      <c r="G8" s="663">
        <v>1</v>
      </c>
      <c r="H8" s="1026">
        <v>134</v>
      </c>
      <c r="I8" s="663">
        <v>18</v>
      </c>
      <c r="J8" s="663">
        <v>116</v>
      </c>
      <c r="K8" s="1048">
        <v>37</v>
      </c>
      <c r="L8" s="663">
        <v>26</v>
      </c>
      <c r="M8" s="663">
        <v>11</v>
      </c>
      <c r="N8" s="663">
        <v>42</v>
      </c>
      <c r="O8" s="664">
        <v>1</v>
      </c>
    </row>
    <row r="9" spans="1:15" ht="15.75" x14ac:dyDescent="0.25">
      <c r="A9" s="660" t="s">
        <v>313</v>
      </c>
      <c r="B9" s="661">
        <f t="shared" si="0"/>
        <v>276</v>
      </c>
      <c r="C9" s="796">
        <f t="shared" si="1"/>
        <v>108</v>
      </c>
      <c r="D9" s="663">
        <v>168</v>
      </c>
      <c r="E9" s="663">
        <v>0</v>
      </c>
      <c r="F9" s="663">
        <v>0</v>
      </c>
      <c r="G9" s="663">
        <v>3</v>
      </c>
      <c r="H9" s="1026">
        <v>66</v>
      </c>
      <c r="I9" s="663">
        <v>10</v>
      </c>
      <c r="J9" s="663">
        <v>56</v>
      </c>
      <c r="K9" s="1048">
        <v>16</v>
      </c>
      <c r="L9" s="663">
        <v>12</v>
      </c>
      <c r="M9" s="663">
        <v>4</v>
      </c>
      <c r="N9" s="663">
        <v>23</v>
      </c>
      <c r="O9" s="664">
        <v>0</v>
      </c>
    </row>
    <row r="10" spans="1:15" ht="15.75" x14ac:dyDescent="0.25">
      <c r="A10" s="660" t="s">
        <v>314</v>
      </c>
      <c r="B10" s="661">
        <f t="shared" si="0"/>
        <v>165</v>
      </c>
      <c r="C10" s="796">
        <f t="shared" si="1"/>
        <v>83</v>
      </c>
      <c r="D10" s="663">
        <v>82</v>
      </c>
      <c r="E10" s="663">
        <v>3</v>
      </c>
      <c r="F10" s="663">
        <v>0</v>
      </c>
      <c r="G10" s="663">
        <v>0</v>
      </c>
      <c r="H10" s="1026">
        <v>67</v>
      </c>
      <c r="I10" s="663">
        <v>8</v>
      </c>
      <c r="J10" s="663">
        <v>59</v>
      </c>
      <c r="K10" s="1048">
        <v>7</v>
      </c>
      <c r="L10" s="663">
        <v>5</v>
      </c>
      <c r="M10" s="663">
        <v>2</v>
      </c>
      <c r="N10" s="663">
        <v>5</v>
      </c>
      <c r="O10" s="664">
        <v>1</v>
      </c>
    </row>
    <row r="11" spans="1:15" ht="15.75" x14ac:dyDescent="0.25">
      <c r="A11" s="660" t="s">
        <v>315</v>
      </c>
      <c r="B11" s="661">
        <f t="shared" si="0"/>
        <v>95</v>
      </c>
      <c r="C11" s="796">
        <f t="shared" si="1"/>
        <v>28</v>
      </c>
      <c r="D11" s="663">
        <v>67</v>
      </c>
      <c r="E11" s="663">
        <v>2</v>
      </c>
      <c r="F11" s="663">
        <v>0</v>
      </c>
      <c r="G11" s="663">
        <v>0</v>
      </c>
      <c r="H11" s="1026">
        <v>20</v>
      </c>
      <c r="I11" s="663">
        <v>2</v>
      </c>
      <c r="J11" s="663">
        <v>18</v>
      </c>
      <c r="K11" s="1048">
        <v>5</v>
      </c>
      <c r="L11" s="663">
        <v>2</v>
      </c>
      <c r="M11" s="663">
        <v>3</v>
      </c>
      <c r="N11" s="663">
        <v>0</v>
      </c>
      <c r="O11" s="664">
        <v>1</v>
      </c>
    </row>
    <row r="12" spans="1:15" ht="15.75" x14ac:dyDescent="0.25">
      <c r="A12" s="660" t="s">
        <v>316</v>
      </c>
      <c r="B12" s="661">
        <f t="shared" si="0"/>
        <v>238</v>
      </c>
      <c r="C12" s="796">
        <f t="shared" si="1"/>
        <v>98</v>
      </c>
      <c r="D12" s="663">
        <v>140</v>
      </c>
      <c r="E12" s="663">
        <v>1</v>
      </c>
      <c r="F12" s="663">
        <v>1</v>
      </c>
      <c r="G12" s="663">
        <v>1</v>
      </c>
      <c r="H12" s="1026">
        <v>74</v>
      </c>
      <c r="I12" s="663">
        <v>25</v>
      </c>
      <c r="J12" s="663">
        <v>49</v>
      </c>
      <c r="K12" s="1048">
        <v>4</v>
      </c>
      <c r="L12" s="663">
        <v>2</v>
      </c>
      <c r="M12" s="663">
        <v>2</v>
      </c>
      <c r="N12" s="663">
        <v>13</v>
      </c>
      <c r="O12" s="664">
        <v>4</v>
      </c>
    </row>
    <row r="13" spans="1:15" ht="15.75" x14ac:dyDescent="0.25">
      <c r="A13" s="660" t="s">
        <v>317</v>
      </c>
      <c r="B13" s="661">
        <f t="shared" si="0"/>
        <v>261</v>
      </c>
      <c r="C13" s="796">
        <f t="shared" si="1"/>
        <v>89</v>
      </c>
      <c r="D13" s="663">
        <v>172</v>
      </c>
      <c r="E13" s="663">
        <v>0</v>
      </c>
      <c r="F13" s="663">
        <v>2</v>
      </c>
      <c r="G13" s="663">
        <v>1</v>
      </c>
      <c r="H13" s="1026">
        <v>63</v>
      </c>
      <c r="I13" s="663">
        <v>11</v>
      </c>
      <c r="J13" s="663">
        <v>52</v>
      </c>
      <c r="K13" s="1048">
        <v>21</v>
      </c>
      <c r="L13" s="663">
        <v>13</v>
      </c>
      <c r="M13" s="663">
        <v>8</v>
      </c>
      <c r="N13" s="663">
        <v>1</v>
      </c>
      <c r="O13" s="664">
        <v>1</v>
      </c>
    </row>
    <row r="14" spans="1:15" ht="15.75" x14ac:dyDescent="0.25">
      <c r="A14" s="660" t="s">
        <v>318</v>
      </c>
      <c r="B14" s="661">
        <f t="shared" si="0"/>
        <v>271</v>
      </c>
      <c r="C14" s="796">
        <f t="shared" si="1"/>
        <v>65</v>
      </c>
      <c r="D14" s="663">
        <v>206</v>
      </c>
      <c r="E14" s="663">
        <v>5</v>
      </c>
      <c r="F14" s="663">
        <v>3</v>
      </c>
      <c r="G14" s="663">
        <v>2</v>
      </c>
      <c r="H14" s="1026">
        <v>41</v>
      </c>
      <c r="I14" s="663">
        <v>2</v>
      </c>
      <c r="J14" s="663">
        <v>39</v>
      </c>
      <c r="K14" s="1048">
        <v>12</v>
      </c>
      <c r="L14" s="663">
        <v>9</v>
      </c>
      <c r="M14" s="663">
        <v>3</v>
      </c>
      <c r="N14" s="663">
        <v>1</v>
      </c>
      <c r="O14" s="664">
        <v>1</v>
      </c>
    </row>
    <row r="15" spans="1:15" ht="15.75" x14ac:dyDescent="0.25">
      <c r="A15" s="660" t="s">
        <v>319</v>
      </c>
      <c r="B15" s="661">
        <f t="shared" si="0"/>
        <v>217</v>
      </c>
      <c r="C15" s="796">
        <f t="shared" si="1"/>
        <v>76</v>
      </c>
      <c r="D15" s="663">
        <v>141</v>
      </c>
      <c r="E15" s="663">
        <v>2</v>
      </c>
      <c r="F15" s="663">
        <v>1</v>
      </c>
      <c r="G15" s="663">
        <v>2</v>
      </c>
      <c r="H15" s="1026">
        <v>45</v>
      </c>
      <c r="I15" s="663">
        <v>12</v>
      </c>
      <c r="J15" s="663">
        <v>33</v>
      </c>
      <c r="K15" s="1048">
        <v>22</v>
      </c>
      <c r="L15" s="663">
        <v>20</v>
      </c>
      <c r="M15" s="663">
        <v>2</v>
      </c>
      <c r="N15" s="663">
        <v>2</v>
      </c>
      <c r="O15" s="664">
        <v>2</v>
      </c>
    </row>
    <row r="16" spans="1:15" ht="15.75" x14ac:dyDescent="0.25">
      <c r="A16" s="660" t="s">
        <v>320</v>
      </c>
      <c r="B16" s="661">
        <f t="shared" si="0"/>
        <v>216</v>
      </c>
      <c r="C16" s="796">
        <f t="shared" si="1"/>
        <v>82</v>
      </c>
      <c r="D16" s="663">
        <v>134</v>
      </c>
      <c r="E16" s="663">
        <v>2</v>
      </c>
      <c r="F16" s="663">
        <v>1</v>
      </c>
      <c r="G16" s="663">
        <v>1</v>
      </c>
      <c r="H16" s="1026">
        <v>49</v>
      </c>
      <c r="I16" s="663">
        <v>6</v>
      </c>
      <c r="J16" s="663">
        <v>43</v>
      </c>
      <c r="K16" s="1048">
        <v>19</v>
      </c>
      <c r="L16" s="663">
        <v>17</v>
      </c>
      <c r="M16" s="663">
        <v>2</v>
      </c>
      <c r="N16" s="663">
        <v>10</v>
      </c>
      <c r="O16" s="664">
        <v>0</v>
      </c>
    </row>
    <row r="17" spans="1:15" ht="15.75" x14ac:dyDescent="0.25">
      <c r="A17" s="660" t="s">
        <v>321</v>
      </c>
      <c r="B17" s="661">
        <f t="shared" si="0"/>
        <v>209</v>
      </c>
      <c r="C17" s="796">
        <f t="shared" si="1"/>
        <v>54</v>
      </c>
      <c r="D17" s="663">
        <v>155</v>
      </c>
      <c r="E17" s="663">
        <v>8</v>
      </c>
      <c r="F17" s="663">
        <v>1</v>
      </c>
      <c r="G17" s="663">
        <v>2</v>
      </c>
      <c r="H17" s="1026">
        <v>24</v>
      </c>
      <c r="I17" s="663">
        <v>0</v>
      </c>
      <c r="J17" s="663">
        <v>24</v>
      </c>
      <c r="K17" s="1048">
        <v>18</v>
      </c>
      <c r="L17" s="663">
        <v>17</v>
      </c>
      <c r="M17" s="663">
        <v>1</v>
      </c>
      <c r="N17" s="663">
        <v>1</v>
      </c>
      <c r="O17" s="664">
        <v>0</v>
      </c>
    </row>
    <row r="18" spans="1:15" ht="15.75" x14ac:dyDescent="0.25">
      <c r="A18" s="660" t="s">
        <v>322</v>
      </c>
      <c r="B18" s="661">
        <f t="shared" si="0"/>
        <v>761</v>
      </c>
      <c r="C18" s="796">
        <f t="shared" si="1"/>
        <v>377</v>
      </c>
      <c r="D18" s="663">
        <v>384</v>
      </c>
      <c r="E18" s="663">
        <v>21</v>
      </c>
      <c r="F18" s="663">
        <v>8</v>
      </c>
      <c r="G18" s="663">
        <v>8</v>
      </c>
      <c r="H18" s="1026">
        <v>219</v>
      </c>
      <c r="I18" s="663">
        <v>34</v>
      </c>
      <c r="J18" s="663">
        <v>185</v>
      </c>
      <c r="K18" s="1048">
        <v>83</v>
      </c>
      <c r="L18" s="663">
        <v>60</v>
      </c>
      <c r="M18" s="663">
        <v>23</v>
      </c>
      <c r="N18" s="663">
        <v>33</v>
      </c>
      <c r="O18" s="664">
        <v>5</v>
      </c>
    </row>
    <row r="19" spans="1:15" ht="15.75" x14ac:dyDescent="0.25">
      <c r="A19" s="660" t="s">
        <v>323</v>
      </c>
      <c r="B19" s="661">
        <f t="shared" si="0"/>
        <v>311</v>
      </c>
      <c r="C19" s="796">
        <f t="shared" si="1"/>
        <v>97</v>
      </c>
      <c r="D19" s="663">
        <v>214</v>
      </c>
      <c r="E19" s="663">
        <v>2</v>
      </c>
      <c r="F19" s="663">
        <v>1</v>
      </c>
      <c r="G19" s="663">
        <v>0</v>
      </c>
      <c r="H19" s="1026">
        <v>67</v>
      </c>
      <c r="I19" s="663">
        <v>5</v>
      </c>
      <c r="J19" s="663">
        <v>62</v>
      </c>
      <c r="K19" s="1048">
        <v>22</v>
      </c>
      <c r="L19" s="663">
        <v>12</v>
      </c>
      <c r="M19" s="663">
        <v>10</v>
      </c>
      <c r="N19" s="663">
        <v>5</v>
      </c>
      <c r="O19" s="664">
        <v>0</v>
      </c>
    </row>
    <row r="20" spans="1:15" ht="15.75" x14ac:dyDescent="0.25">
      <c r="A20" s="660" t="s">
        <v>324</v>
      </c>
      <c r="B20" s="661">
        <f t="shared" si="0"/>
        <v>749</v>
      </c>
      <c r="C20" s="796">
        <f t="shared" si="1"/>
        <v>248</v>
      </c>
      <c r="D20" s="663">
        <v>501</v>
      </c>
      <c r="E20" s="663">
        <v>5</v>
      </c>
      <c r="F20" s="663">
        <v>8</v>
      </c>
      <c r="G20" s="663">
        <v>1</v>
      </c>
      <c r="H20" s="1026">
        <v>148</v>
      </c>
      <c r="I20" s="663">
        <v>23</v>
      </c>
      <c r="J20" s="663">
        <v>125</v>
      </c>
      <c r="K20" s="1048">
        <v>67</v>
      </c>
      <c r="L20" s="663">
        <v>53</v>
      </c>
      <c r="M20" s="663">
        <v>14</v>
      </c>
      <c r="N20" s="663">
        <v>19</v>
      </c>
      <c r="O20" s="664">
        <v>0</v>
      </c>
    </row>
    <row r="21" spans="1:15" ht="15.75" x14ac:dyDescent="0.25">
      <c r="A21" s="660" t="s">
        <v>325</v>
      </c>
      <c r="B21" s="661">
        <f t="shared" si="0"/>
        <v>551</v>
      </c>
      <c r="C21" s="796">
        <f t="shared" si="1"/>
        <v>366</v>
      </c>
      <c r="D21" s="663">
        <v>185</v>
      </c>
      <c r="E21" s="663">
        <v>37</v>
      </c>
      <c r="F21" s="663">
        <v>12</v>
      </c>
      <c r="G21" s="663">
        <v>1</v>
      </c>
      <c r="H21" s="1026">
        <v>221</v>
      </c>
      <c r="I21" s="663">
        <v>25</v>
      </c>
      <c r="J21" s="663">
        <v>196</v>
      </c>
      <c r="K21" s="1048">
        <v>88</v>
      </c>
      <c r="L21" s="663">
        <v>38</v>
      </c>
      <c r="M21" s="663">
        <v>50</v>
      </c>
      <c r="N21" s="663">
        <v>3</v>
      </c>
      <c r="O21" s="664">
        <v>4</v>
      </c>
    </row>
    <row r="22" spans="1:15" ht="15.75" x14ac:dyDescent="0.25">
      <c r="A22" s="660" t="s">
        <v>326</v>
      </c>
      <c r="B22" s="661">
        <f t="shared" si="0"/>
        <v>555</v>
      </c>
      <c r="C22" s="796">
        <f t="shared" si="1"/>
        <v>243</v>
      </c>
      <c r="D22" s="663">
        <v>312</v>
      </c>
      <c r="E22" s="663">
        <v>2</v>
      </c>
      <c r="F22" s="663">
        <v>1</v>
      </c>
      <c r="G22" s="663">
        <v>2</v>
      </c>
      <c r="H22" s="1026">
        <v>181</v>
      </c>
      <c r="I22" s="663">
        <v>35</v>
      </c>
      <c r="J22" s="663">
        <v>146</v>
      </c>
      <c r="K22" s="1048">
        <v>23</v>
      </c>
      <c r="L22" s="663">
        <v>10</v>
      </c>
      <c r="M22" s="663">
        <v>13</v>
      </c>
      <c r="N22" s="663">
        <v>27</v>
      </c>
      <c r="O22" s="664">
        <v>7</v>
      </c>
    </row>
    <row r="23" spans="1:15" ht="15.75" x14ac:dyDescent="0.25">
      <c r="A23" s="660" t="s">
        <v>327</v>
      </c>
      <c r="B23" s="661">
        <f t="shared" si="0"/>
        <v>98</v>
      </c>
      <c r="C23" s="796">
        <f t="shared" si="1"/>
        <v>40</v>
      </c>
      <c r="D23" s="663">
        <v>58</v>
      </c>
      <c r="E23" s="663">
        <v>9</v>
      </c>
      <c r="F23" s="663">
        <v>2</v>
      </c>
      <c r="G23" s="663">
        <v>1</v>
      </c>
      <c r="H23" s="1026">
        <v>20</v>
      </c>
      <c r="I23" s="663">
        <v>3</v>
      </c>
      <c r="J23" s="663">
        <v>17</v>
      </c>
      <c r="K23" s="1048">
        <v>6</v>
      </c>
      <c r="L23" s="663">
        <v>5</v>
      </c>
      <c r="M23" s="663">
        <v>1</v>
      </c>
      <c r="N23" s="663">
        <v>1</v>
      </c>
      <c r="O23" s="664">
        <v>1</v>
      </c>
    </row>
    <row r="24" spans="1:15" ht="15.75" x14ac:dyDescent="0.25">
      <c r="A24" s="660" t="s">
        <v>328</v>
      </c>
      <c r="B24" s="661">
        <f t="shared" si="0"/>
        <v>161</v>
      </c>
      <c r="C24" s="796">
        <f t="shared" si="1"/>
        <v>77</v>
      </c>
      <c r="D24" s="663">
        <v>84</v>
      </c>
      <c r="E24" s="663">
        <v>7</v>
      </c>
      <c r="F24" s="663">
        <v>1</v>
      </c>
      <c r="G24" s="663">
        <v>1</v>
      </c>
      <c r="H24" s="1026">
        <v>45</v>
      </c>
      <c r="I24" s="663">
        <v>5</v>
      </c>
      <c r="J24" s="663">
        <v>40</v>
      </c>
      <c r="K24" s="1048">
        <v>16</v>
      </c>
      <c r="L24" s="663">
        <v>14</v>
      </c>
      <c r="M24" s="663">
        <v>2</v>
      </c>
      <c r="N24" s="663">
        <v>6</v>
      </c>
      <c r="O24" s="664">
        <v>1</v>
      </c>
    </row>
    <row r="25" spans="1:15" ht="15.75" x14ac:dyDescent="0.25">
      <c r="A25" s="660" t="s">
        <v>329</v>
      </c>
      <c r="B25" s="661">
        <f t="shared" si="0"/>
        <v>191</v>
      </c>
      <c r="C25" s="796">
        <f t="shared" si="1"/>
        <v>66</v>
      </c>
      <c r="D25" s="663">
        <v>125</v>
      </c>
      <c r="E25" s="663">
        <v>0</v>
      </c>
      <c r="F25" s="663">
        <v>0</v>
      </c>
      <c r="G25" s="663">
        <v>1</v>
      </c>
      <c r="H25" s="1026">
        <v>49</v>
      </c>
      <c r="I25" s="663">
        <v>14</v>
      </c>
      <c r="J25" s="663">
        <v>35</v>
      </c>
      <c r="K25" s="1048">
        <v>1</v>
      </c>
      <c r="L25" s="663">
        <v>1</v>
      </c>
      <c r="M25" s="663">
        <v>0</v>
      </c>
      <c r="N25" s="663">
        <v>11</v>
      </c>
      <c r="O25" s="664">
        <v>4</v>
      </c>
    </row>
    <row r="26" spans="1:15" ht="15.75" x14ac:dyDescent="0.25">
      <c r="A26" s="619" t="s">
        <v>998</v>
      </c>
      <c r="B26" s="661">
        <f>SUM(D26:H26,K26,N26:O26)</f>
        <v>52</v>
      </c>
      <c r="C26" s="796">
        <f>SUM(E26:H26,K26,N26:O26)</f>
        <v>27</v>
      </c>
      <c r="D26" s="663">
        <v>25</v>
      </c>
      <c r="E26" s="663">
        <v>1</v>
      </c>
      <c r="F26" s="663">
        <v>1</v>
      </c>
      <c r="G26" s="663">
        <v>0</v>
      </c>
      <c r="H26" s="1026">
        <v>23</v>
      </c>
      <c r="I26" s="663">
        <v>4</v>
      </c>
      <c r="J26" s="663">
        <v>19</v>
      </c>
      <c r="K26" s="1048">
        <v>0</v>
      </c>
      <c r="L26" s="663">
        <v>0</v>
      </c>
      <c r="M26" s="663">
        <v>0</v>
      </c>
      <c r="N26" s="663">
        <v>2</v>
      </c>
      <c r="O26" s="664">
        <v>0</v>
      </c>
    </row>
    <row r="27" spans="1:15" ht="15.75" x14ac:dyDescent="0.25">
      <c r="A27" s="660" t="s">
        <v>330</v>
      </c>
      <c r="B27" s="661">
        <f t="shared" si="0"/>
        <v>267</v>
      </c>
      <c r="C27" s="796">
        <f t="shared" si="1"/>
        <v>80</v>
      </c>
      <c r="D27" s="663">
        <v>187</v>
      </c>
      <c r="E27" s="663">
        <v>4</v>
      </c>
      <c r="F27" s="663">
        <v>1</v>
      </c>
      <c r="G27" s="663">
        <v>0</v>
      </c>
      <c r="H27" s="1026">
        <v>59</v>
      </c>
      <c r="I27" s="663">
        <v>11</v>
      </c>
      <c r="J27" s="663">
        <v>48</v>
      </c>
      <c r="K27" s="1048">
        <v>11</v>
      </c>
      <c r="L27" s="663">
        <v>9</v>
      </c>
      <c r="M27" s="663">
        <v>2</v>
      </c>
      <c r="N27" s="663">
        <v>3</v>
      </c>
      <c r="O27" s="664">
        <v>2</v>
      </c>
    </row>
    <row r="28" spans="1:15" ht="15.75" x14ac:dyDescent="0.25">
      <c r="A28" s="660" t="s">
        <v>331</v>
      </c>
      <c r="B28" s="661">
        <f t="shared" si="0"/>
        <v>536</v>
      </c>
      <c r="C28" s="796">
        <f t="shared" si="1"/>
        <v>174</v>
      </c>
      <c r="D28" s="663">
        <v>362</v>
      </c>
      <c r="E28" s="663">
        <v>10</v>
      </c>
      <c r="F28" s="663">
        <v>4</v>
      </c>
      <c r="G28" s="663">
        <v>0</v>
      </c>
      <c r="H28" s="1026">
        <v>123</v>
      </c>
      <c r="I28" s="663">
        <v>12</v>
      </c>
      <c r="J28" s="663">
        <v>111</v>
      </c>
      <c r="K28" s="1048">
        <v>33</v>
      </c>
      <c r="L28" s="663">
        <v>18</v>
      </c>
      <c r="M28" s="663">
        <v>15</v>
      </c>
      <c r="N28" s="663">
        <v>2</v>
      </c>
      <c r="O28" s="664">
        <v>2</v>
      </c>
    </row>
    <row r="29" spans="1:15" ht="15.75" x14ac:dyDescent="0.25">
      <c r="A29" s="660" t="s">
        <v>332</v>
      </c>
      <c r="B29" s="661">
        <f t="shared" si="0"/>
        <v>57</v>
      </c>
      <c r="C29" s="796">
        <f t="shared" si="1"/>
        <v>23</v>
      </c>
      <c r="D29" s="663">
        <v>34</v>
      </c>
      <c r="E29" s="663">
        <v>0</v>
      </c>
      <c r="F29" s="663">
        <v>0</v>
      </c>
      <c r="G29" s="663">
        <v>1</v>
      </c>
      <c r="H29" s="1026">
        <v>21</v>
      </c>
      <c r="I29" s="663">
        <v>2</v>
      </c>
      <c r="J29" s="663">
        <v>19</v>
      </c>
      <c r="K29" s="1048">
        <v>1</v>
      </c>
      <c r="L29" s="663">
        <v>1</v>
      </c>
      <c r="M29" s="663">
        <v>0</v>
      </c>
      <c r="N29" s="663">
        <v>0</v>
      </c>
      <c r="O29" s="664">
        <v>0</v>
      </c>
    </row>
    <row r="30" spans="1:15" ht="15.75" x14ac:dyDescent="0.25">
      <c r="A30" s="660" t="s">
        <v>333</v>
      </c>
      <c r="B30" s="661">
        <f t="shared" si="0"/>
        <v>311</v>
      </c>
      <c r="C30" s="796">
        <f t="shared" si="1"/>
        <v>125</v>
      </c>
      <c r="D30" s="663">
        <v>186</v>
      </c>
      <c r="E30" s="663">
        <v>1</v>
      </c>
      <c r="F30" s="663">
        <v>4</v>
      </c>
      <c r="G30" s="663">
        <v>1</v>
      </c>
      <c r="H30" s="1026">
        <v>86</v>
      </c>
      <c r="I30" s="663">
        <v>27</v>
      </c>
      <c r="J30" s="663">
        <v>59</v>
      </c>
      <c r="K30" s="1048">
        <v>21</v>
      </c>
      <c r="L30" s="663">
        <v>5</v>
      </c>
      <c r="M30" s="663">
        <v>16</v>
      </c>
      <c r="N30" s="663">
        <v>11</v>
      </c>
      <c r="O30" s="664">
        <v>1</v>
      </c>
    </row>
    <row r="31" spans="1:15" ht="15.75" x14ac:dyDescent="0.25">
      <c r="A31" s="660" t="s">
        <v>334</v>
      </c>
      <c r="B31" s="661">
        <f t="shared" si="0"/>
        <v>206</v>
      </c>
      <c r="C31" s="796">
        <f t="shared" si="1"/>
        <v>116</v>
      </c>
      <c r="D31" s="663">
        <v>90</v>
      </c>
      <c r="E31" s="663">
        <v>8</v>
      </c>
      <c r="F31" s="663">
        <v>2</v>
      </c>
      <c r="G31" s="663">
        <v>1</v>
      </c>
      <c r="H31" s="1026">
        <v>67</v>
      </c>
      <c r="I31" s="663">
        <v>15</v>
      </c>
      <c r="J31" s="663">
        <v>52</v>
      </c>
      <c r="K31" s="1048">
        <v>35</v>
      </c>
      <c r="L31" s="663">
        <v>32</v>
      </c>
      <c r="M31" s="663">
        <v>3</v>
      </c>
      <c r="N31" s="663">
        <v>0</v>
      </c>
      <c r="O31" s="664">
        <v>3</v>
      </c>
    </row>
    <row r="32" spans="1:15" ht="15.75" x14ac:dyDescent="0.25">
      <c r="A32" s="660" t="s">
        <v>335</v>
      </c>
      <c r="B32" s="661">
        <f t="shared" si="0"/>
        <v>229</v>
      </c>
      <c r="C32" s="796">
        <f t="shared" si="1"/>
        <v>98</v>
      </c>
      <c r="D32" s="663">
        <v>131</v>
      </c>
      <c r="E32" s="663">
        <v>0</v>
      </c>
      <c r="F32" s="663">
        <v>0</v>
      </c>
      <c r="G32" s="663">
        <v>1</v>
      </c>
      <c r="H32" s="1026">
        <v>68</v>
      </c>
      <c r="I32" s="663">
        <v>16</v>
      </c>
      <c r="J32" s="663">
        <v>52</v>
      </c>
      <c r="K32" s="1048">
        <v>19</v>
      </c>
      <c r="L32" s="663">
        <v>14</v>
      </c>
      <c r="M32" s="663">
        <v>5</v>
      </c>
      <c r="N32" s="663">
        <v>9</v>
      </c>
      <c r="O32" s="664">
        <v>1</v>
      </c>
    </row>
    <row r="33" spans="1:15" ht="15.75" x14ac:dyDescent="0.25">
      <c r="A33" s="660" t="s">
        <v>336</v>
      </c>
      <c r="B33" s="661">
        <f t="shared" si="0"/>
        <v>48</v>
      </c>
      <c r="C33" s="796">
        <f t="shared" si="1"/>
        <v>30</v>
      </c>
      <c r="D33" s="663">
        <v>18</v>
      </c>
      <c r="E33" s="663">
        <v>0</v>
      </c>
      <c r="F33" s="663">
        <v>0</v>
      </c>
      <c r="G33" s="663">
        <v>1</v>
      </c>
      <c r="H33" s="1026">
        <v>24</v>
      </c>
      <c r="I33" s="663">
        <v>4</v>
      </c>
      <c r="J33" s="663">
        <v>20</v>
      </c>
      <c r="K33" s="1048">
        <v>2</v>
      </c>
      <c r="L33" s="663">
        <v>1</v>
      </c>
      <c r="M33" s="663">
        <v>1</v>
      </c>
      <c r="N33" s="663">
        <v>3</v>
      </c>
      <c r="O33" s="664">
        <v>0</v>
      </c>
    </row>
    <row r="34" spans="1:15" ht="15.75" x14ac:dyDescent="0.25">
      <c r="A34" s="660" t="s">
        <v>337</v>
      </c>
      <c r="B34" s="661">
        <f t="shared" si="0"/>
        <v>188</v>
      </c>
      <c r="C34" s="796">
        <f t="shared" si="1"/>
        <v>66</v>
      </c>
      <c r="D34" s="663">
        <v>122</v>
      </c>
      <c r="E34" s="663">
        <v>1</v>
      </c>
      <c r="F34" s="663">
        <v>1</v>
      </c>
      <c r="G34" s="663">
        <v>0</v>
      </c>
      <c r="H34" s="1026">
        <v>50</v>
      </c>
      <c r="I34" s="663">
        <v>4</v>
      </c>
      <c r="J34" s="663">
        <v>46</v>
      </c>
      <c r="K34" s="1048">
        <v>13</v>
      </c>
      <c r="L34" s="663">
        <v>10</v>
      </c>
      <c r="M34" s="663">
        <v>3</v>
      </c>
      <c r="N34" s="663">
        <v>1</v>
      </c>
      <c r="O34" s="664">
        <v>0</v>
      </c>
    </row>
    <row r="35" spans="1:15" ht="15.75" x14ac:dyDescent="0.25">
      <c r="A35" s="660" t="s">
        <v>338</v>
      </c>
      <c r="B35" s="661">
        <f t="shared" si="0"/>
        <v>483</v>
      </c>
      <c r="C35" s="796">
        <f t="shared" si="1"/>
        <v>174</v>
      </c>
      <c r="D35" s="663">
        <v>309</v>
      </c>
      <c r="E35" s="663">
        <v>5</v>
      </c>
      <c r="F35" s="663">
        <v>5</v>
      </c>
      <c r="G35" s="663">
        <v>4</v>
      </c>
      <c r="H35" s="1026">
        <v>122</v>
      </c>
      <c r="I35" s="663">
        <v>17</v>
      </c>
      <c r="J35" s="663">
        <v>105</v>
      </c>
      <c r="K35" s="1048">
        <v>34</v>
      </c>
      <c r="L35" s="663">
        <v>29</v>
      </c>
      <c r="M35" s="663">
        <v>5</v>
      </c>
      <c r="N35" s="663">
        <v>2</v>
      </c>
      <c r="O35" s="664">
        <v>2</v>
      </c>
    </row>
    <row r="36" spans="1:15" ht="15.75" x14ac:dyDescent="0.25">
      <c r="A36" s="660" t="s">
        <v>339</v>
      </c>
      <c r="B36" s="661">
        <f t="shared" si="0"/>
        <v>195</v>
      </c>
      <c r="C36" s="796">
        <f t="shared" si="1"/>
        <v>65</v>
      </c>
      <c r="D36" s="663">
        <v>130</v>
      </c>
      <c r="E36" s="663">
        <v>1</v>
      </c>
      <c r="F36" s="663">
        <v>1</v>
      </c>
      <c r="G36" s="663">
        <v>0</v>
      </c>
      <c r="H36" s="1026">
        <v>46</v>
      </c>
      <c r="I36" s="663">
        <v>9</v>
      </c>
      <c r="J36" s="663">
        <v>37</v>
      </c>
      <c r="K36" s="1048">
        <v>10</v>
      </c>
      <c r="L36" s="663">
        <v>6</v>
      </c>
      <c r="M36" s="663">
        <v>4</v>
      </c>
      <c r="N36" s="663">
        <v>7</v>
      </c>
      <c r="O36" s="664">
        <v>0</v>
      </c>
    </row>
    <row r="37" spans="1:15" ht="15.75" x14ac:dyDescent="0.25">
      <c r="A37" s="660" t="s">
        <v>340</v>
      </c>
      <c r="B37" s="661">
        <f t="shared" si="0"/>
        <v>103</v>
      </c>
      <c r="C37" s="796">
        <f t="shared" si="1"/>
        <v>50</v>
      </c>
      <c r="D37" s="663">
        <v>53</v>
      </c>
      <c r="E37" s="663">
        <v>3</v>
      </c>
      <c r="F37" s="663">
        <v>1</v>
      </c>
      <c r="G37" s="663">
        <v>0</v>
      </c>
      <c r="H37" s="1026">
        <v>29</v>
      </c>
      <c r="I37" s="663">
        <v>6</v>
      </c>
      <c r="J37" s="663">
        <v>23</v>
      </c>
      <c r="K37" s="1048">
        <v>15</v>
      </c>
      <c r="L37" s="663">
        <v>12</v>
      </c>
      <c r="M37" s="663">
        <v>3</v>
      </c>
      <c r="N37" s="663">
        <v>0</v>
      </c>
      <c r="O37" s="664">
        <v>2</v>
      </c>
    </row>
    <row r="38" spans="1:15" ht="15.75" x14ac:dyDescent="0.25">
      <c r="A38" s="660" t="s">
        <v>341</v>
      </c>
      <c r="B38" s="661">
        <f t="shared" si="0"/>
        <v>409</v>
      </c>
      <c r="C38" s="796">
        <f t="shared" si="1"/>
        <v>132</v>
      </c>
      <c r="D38" s="663">
        <v>277</v>
      </c>
      <c r="E38" s="663">
        <v>3</v>
      </c>
      <c r="F38" s="663">
        <v>1</v>
      </c>
      <c r="G38" s="663">
        <v>1</v>
      </c>
      <c r="H38" s="1026">
        <v>85</v>
      </c>
      <c r="I38" s="663">
        <v>43</v>
      </c>
      <c r="J38" s="663">
        <v>42</v>
      </c>
      <c r="K38" s="1048">
        <v>23</v>
      </c>
      <c r="L38" s="663">
        <v>16</v>
      </c>
      <c r="M38" s="663">
        <v>7</v>
      </c>
      <c r="N38" s="663">
        <v>19</v>
      </c>
      <c r="O38" s="664">
        <v>0</v>
      </c>
    </row>
    <row r="39" spans="1:15" ht="15.75" x14ac:dyDescent="0.25">
      <c r="A39" s="660" t="s">
        <v>184</v>
      </c>
      <c r="B39" s="661"/>
      <c r="C39" s="796"/>
      <c r="D39" s="663"/>
      <c r="E39" s="663">
        <v>0</v>
      </c>
      <c r="F39" s="663">
        <v>1</v>
      </c>
      <c r="G39" s="663">
        <v>0</v>
      </c>
      <c r="H39" s="1026">
        <v>0</v>
      </c>
      <c r="I39" s="663">
        <v>0</v>
      </c>
      <c r="J39" s="663">
        <v>0</v>
      </c>
      <c r="K39" s="1026">
        <v>0</v>
      </c>
      <c r="L39" s="663">
        <v>0</v>
      </c>
      <c r="M39" s="663">
        <v>0</v>
      </c>
      <c r="N39" s="663">
        <v>0</v>
      </c>
      <c r="O39" s="664">
        <v>0</v>
      </c>
    </row>
    <row r="40" spans="1:15" ht="15.75" x14ac:dyDescent="0.25">
      <c r="A40" s="665" t="s">
        <v>42</v>
      </c>
      <c r="B40" s="666">
        <f t="shared" si="0"/>
        <v>9274</v>
      </c>
      <c r="C40" s="797">
        <f t="shared" si="1"/>
        <v>3744</v>
      </c>
      <c r="D40" s="668">
        <v>5530</v>
      </c>
      <c r="E40" s="668">
        <v>149</v>
      </c>
      <c r="F40" s="668">
        <v>76</v>
      </c>
      <c r="G40" s="668">
        <v>41</v>
      </c>
      <c r="H40" s="1042">
        <v>2434</v>
      </c>
      <c r="I40" s="668">
        <v>415</v>
      </c>
      <c r="J40" s="668">
        <v>2019</v>
      </c>
      <c r="K40" s="1049">
        <v>723</v>
      </c>
      <c r="L40" s="668">
        <v>493</v>
      </c>
      <c r="M40" s="668">
        <v>230</v>
      </c>
      <c r="N40" s="668">
        <v>272</v>
      </c>
      <c r="O40" s="669">
        <v>49</v>
      </c>
    </row>
    <row r="41" spans="1:15" ht="15.75" x14ac:dyDescent="0.25">
      <c r="A41" s="660"/>
      <c r="B41" s="661"/>
      <c r="C41" s="796"/>
      <c r="D41" s="670"/>
      <c r="E41" s="670"/>
      <c r="F41" s="670"/>
      <c r="G41" s="670"/>
      <c r="H41" s="1043"/>
      <c r="I41" s="670"/>
      <c r="J41" s="670"/>
      <c r="K41" s="1043"/>
      <c r="L41" s="670"/>
      <c r="M41" s="670"/>
      <c r="N41" s="670"/>
      <c r="O41" s="662"/>
    </row>
    <row r="42" spans="1:15" ht="15.75" x14ac:dyDescent="0.25">
      <c r="A42" s="665" t="s">
        <v>35</v>
      </c>
      <c r="B42" s="661"/>
      <c r="C42" s="796"/>
      <c r="D42" s="671"/>
      <c r="E42" s="671"/>
      <c r="F42" s="671"/>
      <c r="G42" s="671"/>
      <c r="H42" s="1044"/>
      <c r="I42" s="671"/>
      <c r="J42" s="671"/>
      <c r="K42" s="1044"/>
      <c r="L42" s="671"/>
      <c r="M42" s="671"/>
      <c r="N42" s="671"/>
      <c r="O42" s="672"/>
    </row>
    <row r="43" spans="1:15" ht="15.75" x14ac:dyDescent="0.25">
      <c r="A43" s="660" t="s">
        <v>36</v>
      </c>
      <c r="B43" s="661">
        <f t="shared" si="0"/>
        <v>2479</v>
      </c>
      <c r="C43" s="796">
        <f t="shared" si="1"/>
        <v>1232</v>
      </c>
      <c r="D43" s="670">
        <v>1247</v>
      </c>
      <c r="E43" s="663">
        <v>79</v>
      </c>
      <c r="F43" s="663">
        <v>36</v>
      </c>
      <c r="G43" s="663">
        <v>16</v>
      </c>
      <c r="H43" s="1026">
        <v>731</v>
      </c>
      <c r="I43" s="80">
        <v>98</v>
      </c>
      <c r="J43" s="663">
        <v>633</v>
      </c>
      <c r="K43" s="1026">
        <v>305</v>
      </c>
      <c r="L43" s="663">
        <v>202</v>
      </c>
      <c r="M43" s="663">
        <v>103</v>
      </c>
      <c r="N43" s="663">
        <v>48</v>
      </c>
      <c r="O43" s="664">
        <v>17</v>
      </c>
    </row>
    <row r="44" spans="1:15" ht="15.75" x14ac:dyDescent="0.25">
      <c r="A44" s="660" t="s">
        <v>37</v>
      </c>
      <c r="B44" s="661">
        <f t="shared" si="0"/>
        <v>3372</v>
      </c>
      <c r="C44" s="796">
        <f t="shared" si="1"/>
        <v>1188</v>
      </c>
      <c r="D44" s="670">
        <v>2184</v>
      </c>
      <c r="E44" s="663">
        <v>52</v>
      </c>
      <c r="F44" s="663">
        <v>28</v>
      </c>
      <c r="G44" s="663">
        <v>16</v>
      </c>
      <c r="H44" s="1026">
        <v>769</v>
      </c>
      <c r="I44" s="80">
        <v>155</v>
      </c>
      <c r="J44" s="663">
        <v>614</v>
      </c>
      <c r="K44" s="1026">
        <v>237</v>
      </c>
      <c r="L44" s="663">
        <v>170</v>
      </c>
      <c r="M44" s="663">
        <v>67</v>
      </c>
      <c r="N44" s="663">
        <v>67</v>
      </c>
      <c r="O44" s="664">
        <v>19</v>
      </c>
    </row>
    <row r="45" spans="1:15" ht="15.75" x14ac:dyDescent="0.25">
      <c r="A45" s="660" t="s">
        <v>38</v>
      </c>
      <c r="B45" s="661">
        <f t="shared" si="0"/>
        <v>1035</v>
      </c>
      <c r="C45" s="796">
        <f t="shared" si="1"/>
        <v>327</v>
      </c>
      <c r="D45" s="670">
        <v>708</v>
      </c>
      <c r="E45" s="663">
        <v>8</v>
      </c>
      <c r="F45" s="663">
        <v>8</v>
      </c>
      <c r="G45" s="663">
        <v>2</v>
      </c>
      <c r="H45" s="1026">
        <v>212</v>
      </c>
      <c r="I45" s="80">
        <v>42</v>
      </c>
      <c r="J45" s="663">
        <v>170</v>
      </c>
      <c r="K45" s="1026">
        <v>57</v>
      </c>
      <c r="L45" s="663">
        <v>44</v>
      </c>
      <c r="M45" s="663">
        <v>13</v>
      </c>
      <c r="N45" s="663">
        <v>36</v>
      </c>
      <c r="O45" s="664">
        <v>4</v>
      </c>
    </row>
    <row r="46" spans="1:15" ht="15.75" x14ac:dyDescent="0.25">
      <c r="A46" s="660" t="s">
        <v>39</v>
      </c>
      <c r="B46" s="661">
        <f t="shared" si="0"/>
        <v>360</v>
      </c>
      <c r="C46" s="796">
        <f t="shared" si="1"/>
        <v>135</v>
      </c>
      <c r="D46" s="670">
        <v>225</v>
      </c>
      <c r="E46" s="663">
        <v>7</v>
      </c>
      <c r="F46" s="663">
        <v>1</v>
      </c>
      <c r="G46" s="663">
        <v>5</v>
      </c>
      <c r="H46" s="1026">
        <v>86</v>
      </c>
      <c r="I46" s="80">
        <v>27</v>
      </c>
      <c r="J46" s="663">
        <v>59</v>
      </c>
      <c r="K46" s="1026">
        <v>14</v>
      </c>
      <c r="L46" s="663">
        <v>8</v>
      </c>
      <c r="M46" s="663">
        <v>6</v>
      </c>
      <c r="N46" s="663">
        <v>19</v>
      </c>
      <c r="O46" s="664">
        <v>3</v>
      </c>
    </row>
    <row r="47" spans="1:15" ht="15.75" x14ac:dyDescent="0.25">
      <c r="A47" s="660" t="s">
        <v>40</v>
      </c>
      <c r="B47" s="661">
        <f t="shared" si="0"/>
        <v>1366</v>
      </c>
      <c r="C47" s="796">
        <f t="shared" si="1"/>
        <v>519</v>
      </c>
      <c r="D47" s="670">
        <v>847</v>
      </c>
      <c r="E47" s="663">
        <v>1</v>
      </c>
      <c r="F47" s="663">
        <v>0</v>
      </c>
      <c r="G47" s="663">
        <v>2</v>
      </c>
      <c r="H47" s="1026">
        <v>357</v>
      </c>
      <c r="I47" s="80">
        <v>63</v>
      </c>
      <c r="J47" s="663">
        <v>294</v>
      </c>
      <c r="K47" s="1026">
        <v>94</v>
      </c>
      <c r="L47" s="663">
        <v>63</v>
      </c>
      <c r="M47" s="663">
        <v>31</v>
      </c>
      <c r="N47" s="663">
        <v>63</v>
      </c>
      <c r="O47" s="664">
        <v>2</v>
      </c>
    </row>
    <row r="48" spans="1:15" ht="15.75" x14ac:dyDescent="0.25">
      <c r="A48" s="660" t="s">
        <v>41</v>
      </c>
      <c r="B48" s="661">
        <f t="shared" si="0"/>
        <v>661</v>
      </c>
      <c r="C48" s="796">
        <f t="shared" si="1"/>
        <v>342</v>
      </c>
      <c r="D48" s="670">
        <v>319</v>
      </c>
      <c r="E48" s="663">
        <v>2</v>
      </c>
      <c r="F48" s="663">
        <v>2</v>
      </c>
      <c r="G48" s="663">
        <v>0</v>
      </c>
      <c r="H48" s="1026">
        <v>279</v>
      </c>
      <c r="I48" s="80">
        <v>30</v>
      </c>
      <c r="J48" s="663">
        <v>249</v>
      </c>
      <c r="K48" s="1026">
        <v>16</v>
      </c>
      <c r="L48" s="663">
        <v>6</v>
      </c>
      <c r="M48" s="663">
        <v>10</v>
      </c>
      <c r="N48" s="663">
        <v>39</v>
      </c>
      <c r="O48" s="664">
        <v>4</v>
      </c>
    </row>
    <row r="49" spans="1:15" ht="15.75" x14ac:dyDescent="0.25">
      <c r="A49" s="660" t="s">
        <v>184</v>
      </c>
      <c r="B49" s="661"/>
      <c r="C49" s="796"/>
      <c r="D49" s="670"/>
      <c r="E49" s="663">
        <v>0</v>
      </c>
      <c r="F49" s="663">
        <v>1</v>
      </c>
      <c r="G49" s="663">
        <v>0</v>
      </c>
      <c r="H49" s="1026">
        <v>0</v>
      </c>
      <c r="I49" s="80">
        <v>0</v>
      </c>
      <c r="J49" s="663">
        <v>0</v>
      </c>
      <c r="K49" s="1026">
        <v>0</v>
      </c>
      <c r="L49" s="663">
        <v>0</v>
      </c>
      <c r="M49" s="663">
        <v>0</v>
      </c>
      <c r="N49" s="663">
        <v>0</v>
      </c>
      <c r="O49" s="664">
        <v>0</v>
      </c>
    </row>
    <row r="50" spans="1:15" ht="15.75" x14ac:dyDescent="0.25">
      <c r="A50" s="665" t="s">
        <v>42</v>
      </c>
      <c r="B50" s="666">
        <f t="shared" si="0"/>
        <v>9274</v>
      </c>
      <c r="C50" s="797">
        <f t="shared" si="1"/>
        <v>3744</v>
      </c>
      <c r="D50" s="668">
        <v>5530</v>
      </c>
      <c r="E50" s="673">
        <v>149</v>
      </c>
      <c r="F50" s="673">
        <v>76</v>
      </c>
      <c r="G50" s="673">
        <v>41</v>
      </c>
      <c r="H50" s="1045">
        <v>2434</v>
      </c>
      <c r="I50" s="609">
        <v>415</v>
      </c>
      <c r="J50" s="673">
        <v>2019</v>
      </c>
      <c r="K50" s="1045">
        <v>723</v>
      </c>
      <c r="L50" s="673">
        <v>493</v>
      </c>
      <c r="M50" s="673">
        <v>230</v>
      </c>
      <c r="N50" s="673">
        <v>272</v>
      </c>
      <c r="O50" s="667">
        <v>49</v>
      </c>
    </row>
    <row r="51" spans="1:15" ht="15.75" x14ac:dyDescent="0.25">
      <c r="A51" s="660"/>
      <c r="B51" s="661"/>
      <c r="C51" s="796"/>
      <c r="D51" s="671"/>
      <c r="E51" s="671"/>
      <c r="F51" s="671"/>
      <c r="G51" s="670"/>
      <c r="H51" s="1044"/>
      <c r="I51" s="671"/>
      <c r="J51" s="671"/>
      <c r="K51" s="1044"/>
      <c r="L51" s="671"/>
      <c r="M51" s="671"/>
      <c r="N51" s="671"/>
      <c r="O51" s="672"/>
    </row>
    <row r="52" spans="1:15" ht="15.75" x14ac:dyDescent="0.25">
      <c r="A52" s="665" t="s">
        <v>43</v>
      </c>
      <c r="B52" s="661"/>
      <c r="C52" s="796"/>
      <c r="D52" s="671"/>
      <c r="E52" s="671"/>
      <c r="F52" s="671"/>
      <c r="G52" s="671"/>
      <c r="H52" s="1044"/>
      <c r="I52" s="671"/>
      <c r="J52" s="671"/>
      <c r="K52" s="1044"/>
      <c r="L52" s="671"/>
      <c r="M52" s="671"/>
      <c r="N52" s="671"/>
      <c r="O52" s="672"/>
    </row>
    <row r="53" spans="1:15" ht="15.75" x14ac:dyDescent="0.25">
      <c r="A53" s="674" t="s">
        <v>44</v>
      </c>
      <c r="B53" s="661">
        <f t="shared" si="0"/>
        <v>557</v>
      </c>
      <c r="C53" s="796">
        <f t="shared" si="1"/>
        <v>339</v>
      </c>
      <c r="D53" s="670">
        <v>218</v>
      </c>
      <c r="E53" s="663">
        <v>48</v>
      </c>
      <c r="F53" s="663">
        <v>15</v>
      </c>
      <c r="G53" s="663">
        <v>4</v>
      </c>
      <c r="H53" s="1026">
        <v>184</v>
      </c>
      <c r="I53" s="80">
        <v>40</v>
      </c>
      <c r="J53" s="663">
        <v>144</v>
      </c>
      <c r="K53" s="1026">
        <v>73</v>
      </c>
      <c r="L53" s="663">
        <v>41</v>
      </c>
      <c r="M53" s="41">
        <v>32</v>
      </c>
      <c r="N53" s="663">
        <v>3</v>
      </c>
      <c r="O53" s="664">
        <v>12</v>
      </c>
    </row>
    <row r="54" spans="1:15" ht="15.75" x14ac:dyDescent="0.25">
      <c r="A54" s="674" t="s">
        <v>45</v>
      </c>
      <c r="B54" s="661">
        <f t="shared" si="0"/>
        <v>736</v>
      </c>
      <c r="C54" s="796">
        <f t="shared" si="1"/>
        <v>373</v>
      </c>
      <c r="D54" s="670">
        <v>363</v>
      </c>
      <c r="E54" s="663">
        <v>27</v>
      </c>
      <c r="F54" s="663">
        <v>14</v>
      </c>
      <c r="G54" s="663">
        <v>11</v>
      </c>
      <c r="H54" s="1026">
        <v>234</v>
      </c>
      <c r="I54" s="80">
        <v>40</v>
      </c>
      <c r="J54" s="663">
        <v>194</v>
      </c>
      <c r="K54" s="1026">
        <v>70</v>
      </c>
      <c r="L54" s="663">
        <v>48</v>
      </c>
      <c r="M54" s="41">
        <v>22</v>
      </c>
      <c r="N54" s="663">
        <v>12</v>
      </c>
      <c r="O54" s="664">
        <v>5</v>
      </c>
    </row>
    <row r="55" spans="1:15" ht="15.75" x14ac:dyDescent="0.25">
      <c r="A55" s="674" t="s">
        <v>46</v>
      </c>
      <c r="B55" s="661">
        <f t="shared" si="0"/>
        <v>746</v>
      </c>
      <c r="C55" s="796">
        <f t="shared" si="1"/>
        <v>314</v>
      </c>
      <c r="D55" s="670">
        <v>432</v>
      </c>
      <c r="E55" s="663">
        <v>20</v>
      </c>
      <c r="F55" s="663">
        <v>8</v>
      </c>
      <c r="G55" s="663">
        <v>2</v>
      </c>
      <c r="H55" s="1026">
        <v>209</v>
      </c>
      <c r="I55" s="80">
        <v>31</v>
      </c>
      <c r="J55" s="663">
        <v>178</v>
      </c>
      <c r="K55" s="1026">
        <v>55</v>
      </c>
      <c r="L55" s="663">
        <v>38</v>
      </c>
      <c r="M55" s="41">
        <v>17</v>
      </c>
      <c r="N55" s="663">
        <v>13</v>
      </c>
      <c r="O55" s="664">
        <v>7</v>
      </c>
    </row>
    <row r="56" spans="1:15" ht="15.75" x14ac:dyDescent="0.25">
      <c r="A56" s="674" t="s">
        <v>47</v>
      </c>
      <c r="B56" s="661">
        <f t="shared" si="0"/>
        <v>897</v>
      </c>
      <c r="C56" s="796">
        <f t="shared" si="1"/>
        <v>369</v>
      </c>
      <c r="D56" s="670">
        <v>528</v>
      </c>
      <c r="E56" s="663">
        <v>14</v>
      </c>
      <c r="F56" s="663">
        <v>14</v>
      </c>
      <c r="G56" s="663">
        <v>4</v>
      </c>
      <c r="H56" s="1026">
        <v>253</v>
      </c>
      <c r="I56" s="80">
        <v>43</v>
      </c>
      <c r="J56" s="663">
        <v>210</v>
      </c>
      <c r="K56" s="1026">
        <v>64</v>
      </c>
      <c r="L56" s="663">
        <v>38</v>
      </c>
      <c r="M56" s="41">
        <v>26</v>
      </c>
      <c r="N56" s="663">
        <v>17</v>
      </c>
      <c r="O56" s="664">
        <v>3</v>
      </c>
    </row>
    <row r="57" spans="1:15" ht="15.75" x14ac:dyDescent="0.25">
      <c r="A57" s="674" t="s">
        <v>48</v>
      </c>
      <c r="B57" s="661">
        <f t="shared" si="0"/>
        <v>1006</v>
      </c>
      <c r="C57" s="796">
        <f t="shared" si="1"/>
        <v>440</v>
      </c>
      <c r="D57" s="670">
        <v>566</v>
      </c>
      <c r="E57" s="663">
        <v>13</v>
      </c>
      <c r="F57" s="663">
        <v>3</v>
      </c>
      <c r="G57" s="663">
        <v>5</v>
      </c>
      <c r="H57" s="1026">
        <v>304</v>
      </c>
      <c r="I57" s="80">
        <v>49</v>
      </c>
      <c r="J57" s="663">
        <v>255</v>
      </c>
      <c r="K57" s="1026">
        <v>78</v>
      </c>
      <c r="L57" s="663">
        <v>55</v>
      </c>
      <c r="M57" s="41">
        <v>23</v>
      </c>
      <c r="N57" s="663">
        <v>29</v>
      </c>
      <c r="O57" s="664">
        <v>8</v>
      </c>
    </row>
    <row r="58" spans="1:15" ht="15.75" x14ac:dyDescent="0.25">
      <c r="A58" s="674" t="s">
        <v>49</v>
      </c>
      <c r="B58" s="661">
        <f t="shared" si="0"/>
        <v>1023</v>
      </c>
      <c r="C58" s="796">
        <f t="shared" si="1"/>
        <v>409</v>
      </c>
      <c r="D58" s="670">
        <v>614</v>
      </c>
      <c r="E58" s="663">
        <v>5</v>
      </c>
      <c r="F58" s="663">
        <v>4</v>
      </c>
      <c r="G58" s="663">
        <v>2</v>
      </c>
      <c r="H58" s="1026">
        <v>296</v>
      </c>
      <c r="I58" s="80">
        <v>47</v>
      </c>
      <c r="J58" s="663">
        <v>249</v>
      </c>
      <c r="K58" s="1026">
        <v>68</v>
      </c>
      <c r="L58" s="663">
        <v>51</v>
      </c>
      <c r="M58" s="41">
        <v>17</v>
      </c>
      <c r="N58" s="663">
        <v>32</v>
      </c>
      <c r="O58" s="664">
        <v>2</v>
      </c>
    </row>
    <row r="59" spans="1:15" ht="15.75" x14ac:dyDescent="0.25">
      <c r="A59" s="674" t="s">
        <v>50</v>
      </c>
      <c r="B59" s="661">
        <f t="shared" si="0"/>
        <v>1124</v>
      </c>
      <c r="C59" s="796">
        <f t="shared" si="1"/>
        <v>416</v>
      </c>
      <c r="D59" s="670">
        <v>708</v>
      </c>
      <c r="E59" s="663">
        <v>3</v>
      </c>
      <c r="F59" s="663">
        <v>3</v>
      </c>
      <c r="G59" s="663">
        <v>2</v>
      </c>
      <c r="H59" s="1026">
        <v>292</v>
      </c>
      <c r="I59" s="80">
        <v>49</v>
      </c>
      <c r="J59" s="663">
        <v>243</v>
      </c>
      <c r="K59" s="1026">
        <v>73</v>
      </c>
      <c r="L59" s="663">
        <v>42</v>
      </c>
      <c r="M59" s="41">
        <v>31</v>
      </c>
      <c r="N59" s="663">
        <v>40</v>
      </c>
      <c r="O59" s="664">
        <v>3</v>
      </c>
    </row>
    <row r="60" spans="1:15" ht="15.75" x14ac:dyDescent="0.25">
      <c r="A60" s="674" t="s">
        <v>51</v>
      </c>
      <c r="B60" s="661">
        <f t="shared" si="0"/>
        <v>1132</v>
      </c>
      <c r="C60" s="796">
        <f t="shared" si="1"/>
        <v>413</v>
      </c>
      <c r="D60" s="670">
        <v>719</v>
      </c>
      <c r="E60" s="663">
        <v>10</v>
      </c>
      <c r="F60" s="663">
        <v>5</v>
      </c>
      <c r="G60" s="663">
        <v>6</v>
      </c>
      <c r="H60" s="1026">
        <v>259</v>
      </c>
      <c r="I60" s="80">
        <v>52</v>
      </c>
      <c r="J60" s="663">
        <v>207</v>
      </c>
      <c r="K60" s="1026">
        <v>77</v>
      </c>
      <c r="L60" s="663">
        <v>57</v>
      </c>
      <c r="M60" s="41">
        <v>20</v>
      </c>
      <c r="N60" s="663">
        <v>53</v>
      </c>
      <c r="O60" s="664">
        <v>3</v>
      </c>
    </row>
    <row r="61" spans="1:15" ht="15.75" x14ac:dyDescent="0.25">
      <c r="A61" s="674" t="s">
        <v>52</v>
      </c>
      <c r="B61" s="661">
        <f t="shared" si="0"/>
        <v>1139</v>
      </c>
      <c r="C61" s="796">
        <f t="shared" si="1"/>
        <v>346</v>
      </c>
      <c r="D61" s="670">
        <v>793</v>
      </c>
      <c r="E61" s="663">
        <v>2</v>
      </c>
      <c r="F61" s="663">
        <v>4</v>
      </c>
      <c r="G61" s="663">
        <v>1</v>
      </c>
      <c r="H61" s="1026">
        <v>217</v>
      </c>
      <c r="I61" s="80">
        <v>36</v>
      </c>
      <c r="J61" s="663">
        <v>181</v>
      </c>
      <c r="K61" s="1026">
        <v>81</v>
      </c>
      <c r="L61" s="663">
        <v>60</v>
      </c>
      <c r="M61" s="41">
        <v>21</v>
      </c>
      <c r="N61" s="663">
        <v>38</v>
      </c>
      <c r="O61" s="664">
        <v>3</v>
      </c>
    </row>
    <row r="62" spans="1:15" ht="15.75" x14ac:dyDescent="0.25">
      <c r="A62" s="674" t="s">
        <v>53</v>
      </c>
      <c r="B62" s="661">
        <f t="shared" si="0"/>
        <v>913</v>
      </c>
      <c r="C62" s="796">
        <f t="shared" si="1"/>
        <v>324</v>
      </c>
      <c r="D62" s="670">
        <v>589</v>
      </c>
      <c r="E62" s="663">
        <v>7</v>
      </c>
      <c r="F62" s="663">
        <v>5</v>
      </c>
      <c r="G62" s="663">
        <v>4</v>
      </c>
      <c r="H62" s="1026">
        <v>186</v>
      </c>
      <c r="I62" s="80">
        <v>28</v>
      </c>
      <c r="J62" s="663">
        <v>158</v>
      </c>
      <c r="K62" s="1026">
        <v>84</v>
      </c>
      <c r="L62" s="663">
        <v>63</v>
      </c>
      <c r="M62" s="41">
        <v>21</v>
      </c>
      <c r="N62" s="663">
        <v>35</v>
      </c>
      <c r="O62" s="664">
        <v>3</v>
      </c>
    </row>
    <row r="63" spans="1:15" ht="15.75" x14ac:dyDescent="0.25">
      <c r="A63" s="660" t="s">
        <v>184</v>
      </c>
      <c r="B63" s="661"/>
      <c r="C63" s="796"/>
      <c r="D63" s="670"/>
      <c r="E63" s="663">
        <v>0</v>
      </c>
      <c r="F63" s="663">
        <v>1</v>
      </c>
      <c r="G63" s="663">
        <v>0</v>
      </c>
      <c r="H63" s="1026">
        <v>0</v>
      </c>
      <c r="I63" s="80">
        <v>0</v>
      </c>
      <c r="J63" s="663">
        <v>0</v>
      </c>
      <c r="K63" s="1026">
        <v>0</v>
      </c>
      <c r="L63" s="663">
        <v>0</v>
      </c>
      <c r="M63" s="41">
        <v>0</v>
      </c>
      <c r="N63" s="663">
        <v>0</v>
      </c>
      <c r="O63" s="664">
        <v>0</v>
      </c>
    </row>
    <row r="64" spans="1:15" ht="15.75" x14ac:dyDescent="0.25">
      <c r="A64" s="665" t="s">
        <v>42</v>
      </c>
      <c r="B64" s="666">
        <f t="shared" si="0"/>
        <v>9274</v>
      </c>
      <c r="C64" s="797">
        <f t="shared" si="1"/>
        <v>3744</v>
      </c>
      <c r="D64" s="668">
        <v>5530</v>
      </c>
      <c r="E64" s="673">
        <v>149</v>
      </c>
      <c r="F64" s="673">
        <v>76</v>
      </c>
      <c r="G64" s="673">
        <v>41</v>
      </c>
      <c r="H64" s="1045">
        <v>2434</v>
      </c>
      <c r="I64" s="609">
        <v>415</v>
      </c>
      <c r="J64" s="673">
        <v>2019</v>
      </c>
      <c r="K64" s="1045">
        <v>723</v>
      </c>
      <c r="L64" s="673">
        <v>493</v>
      </c>
      <c r="M64" s="675">
        <v>230</v>
      </c>
      <c r="N64" s="673">
        <v>272</v>
      </c>
      <c r="O64" s="667">
        <v>49</v>
      </c>
    </row>
    <row r="65" spans="1:15" ht="15.75" x14ac:dyDescent="0.25">
      <c r="A65" s="660"/>
      <c r="B65" s="661"/>
      <c r="C65" s="796"/>
      <c r="D65" s="670"/>
      <c r="E65" s="671"/>
      <c r="F65" s="671"/>
      <c r="G65" s="671"/>
      <c r="H65" s="1044"/>
      <c r="I65" s="671"/>
      <c r="J65" s="671"/>
      <c r="K65" s="1044"/>
      <c r="L65" s="671"/>
      <c r="M65" s="1240"/>
      <c r="N65" s="671"/>
      <c r="O65" s="672"/>
    </row>
    <row r="66" spans="1:15" ht="15.75" x14ac:dyDescent="0.25">
      <c r="A66" s="665" t="s">
        <v>54</v>
      </c>
      <c r="B66" s="661"/>
      <c r="C66" s="796"/>
      <c r="D66" s="670"/>
      <c r="E66" s="671"/>
      <c r="F66" s="671"/>
      <c r="G66" s="671"/>
      <c r="H66" s="1044"/>
      <c r="I66" s="671"/>
      <c r="J66" s="671"/>
      <c r="K66" s="1044"/>
      <c r="L66" s="671"/>
      <c r="M66" s="1240"/>
      <c r="N66" s="671"/>
      <c r="O66" s="672"/>
    </row>
    <row r="67" spans="1:15" ht="15.75" x14ac:dyDescent="0.25">
      <c r="A67" s="660" t="s">
        <v>347</v>
      </c>
      <c r="B67" s="661">
        <f t="shared" si="0"/>
        <v>1711</v>
      </c>
      <c r="C67" s="796">
        <f t="shared" si="1"/>
        <v>1711</v>
      </c>
      <c r="D67" s="670">
        <v>0</v>
      </c>
      <c r="E67" s="671">
        <v>100</v>
      </c>
      <c r="F67" s="671">
        <v>30</v>
      </c>
      <c r="G67" s="671">
        <v>7</v>
      </c>
      <c r="H67" s="1044">
        <v>1471</v>
      </c>
      <c r="I67" s="80">
        <v>129</v>
      </c>
      <c r="J67" s="671">
        <v>1342</v>
      </c>
      <c r="K67" s="1044">
        <v>97</v>
      </c>
      <c r="L67" s="671">
        <v>64</v>
      </c>
      <c r="M67" s="41">
        <v>33</v>
      </c>
      <c r="N67" s="671">
        <v>2</v>
      </c>
      <c r="O67" s="672">
        <v>4</v>
      </c>
    </row>
    <row r="68" spans="1:15" ht="15.75" x14ac:dyDescent="0.25">
      <c r="A68" s="660" t="s">
        <v>27</v>
      </c>
      <c r="B68" s="661">
        <f t="shared" si="0"/>
        <v>6673</v>
      </c>
      <c r="C68" s="796">
        <f t="shared" si="1"/>
        <v>1143</v>
      </c>
      <c r="D68" s="668">
        <v>5530</v>
      </c>
      <c r="E68" s="671">
        <v>3</v>
      </c>
      <c r="F68" s="671">
        <v>21</v>
      </c>
      <c r="G68" s="671">
        <v>6</v>
      </c>
      <c r="H68" s="1044">
        <v>788</v>
      </c>
      <c r="I68" s="80">
        <v>216</v>
      </c>
      <c r="J68" s="671">
        <v>572</v>
      </c>
      <c r="K68" s="1044">
        <v>270</v>
      </c>
      <c r="L68" s="671">
        <v>190</v>
      </c>
      <c r="M68" s="41">
        <v>80</v>
      </c>
      <c r="N68" s="671">
        <v>40</v>
      </c>
      <c r="O68" s="672">
        <v>15</v>
      </c>
    </row>
    <row r="69" spans="1:15" ht="15.75" x14ac:dyDescent="0.25">
      <c r="A69" s="660" t="s">
        <v>856</v>
      </c>
      <c r="B69" s="661">
        <f t="shared" si="0"/>
        <v>890</v>
      </c>
      <c r="C69" s="796">
        <f t="shared" si="1"/>
        <v>890</v>
      </c>
      <c r="D69" s="670">
        <v>0</v>
      </c>
      <c r="E69" s="671">
        <v>46</v>
      </c>
      <c r="F69" s="671">
        <v>25</v>
      </c>
      <c r="G69" s="671">
        <v>28</v>
      </c>
      <c r="H69" s="1044">
        <v>175</v>
      </c>
      <c r="I69" s="80">
        <v>70</v>
      </c>
      <c r="J69" s="671">
        <v>105</v>
      </c>
      <c r="K69" s="1044">
        <v>356</v>
      </c>
      <c r="L69" s="671">
        <v>239</v>
      </c>
      <c r="M69" s="41">
        <v>117</v>
      </c>
      <c r="N69" s="671">
        <v>230</v>
      </c>
      <c r="O69" s="672">
        <v>30</v>
      </c>
    </row>
    <row r="70" spans="1:15" ht="15.75" x14ac:dyDescent="0.25">
      <c r="A70" s="665" t="s">
        <v>42</v>
      </c>
      <c r="B70" s="666">
        <f t="shared" si="0"/>
        <v>9274</v>
      </c>
      <c r="C70" s="797">
        <f t="shared" si="1"/>
        <v>3744</v>
      </c>
      <c r="D70" s="668">
        <v>5530</v>
      </c>
      <c r="E70" s="676">
        <v>149</v>
      </c>
      <c r="F70" s="676">
        <v>76</v>
      </c>
      <c r="G70" s="676">
        <v>41</v>
      </c>
      <c r="H70" s="1046">
        <v>2434</v>
      </c>
      <c r="I70" s="609">
        <v>415</v>
      </c>
      <c r="J70" s="676">
        <v>2019</v>
      </c>
      <c r="K70" s="1046">
        <v>723</v>
      </c>
      <c r="L70" s="676">
        <v>493</v>
      </c>
      <c r="M70" s="675">
        <v>230</v>
      </c>
      <c r="N70" s="676">
        <v>272</v>
      </c>
      <c r="O70" s="677">
        <v>49</v>
      </c>
    </row>
    <row r="71" spans="1:15" ht="15.75" x14ac:dyDescent="0.25">
      <c r="A71" s="678"/>
      <c r="B71" s="678"/>
      <c r="C71" s="798"/>
      <c r="D71" s="680"/>
      <c r="E71" s="680"/>
      <c r="F71" s="680"/>
      <c r="G71" s="680"/>
      <c r="H71" s="1047"/>
      <c r="I71" s="680"/>
      <c r="J71" s="680"/>
      <c r="K71" s="1047"/>
      <c r="L71" s="680"/>
      <c r="M71" s="680"/>
      <c r="N71" s="680"/>
      <c r="O71" s="679"/>
    </row>
    <row r="72" spans="1:15" ht="15.75" x14ac:dyDescent="0.25">
      <c r="A72" s="681" t="s">
        <v>18</v>
      </c>
      <c r="B72" s="681"/>
      <c r="C72" s="681"/>
      <c r="D72" s="681"/>
      <c r="E72" s="681"/>
      <c r="F72" s="681"/>
      <c r="G72" s="681"/>
      <c r="H72" s="681"/>
      <c r="I72" s="681"/>
      <c r="J72" s="681"/>
      <c r="K72" s="681"/>
      <c r="L72" s="681"/>
      <c r="M72" s="681"/>
      <c r="N72" s="681"/>
      <c r="O72" s="681"/>
    </row>
    <row r="73" spans="1:15" ht="15.75" x14ac:dyDescent="0.25">
      <c r="A73" s="80"/>
      <c r="B73" s="80"/>
      <c r="C73" s="80"/>
      <c r="D73" s="80"/>
      <c r="E73" s="80"/>
      <c r="F73" s="80"/>
      <c r="G73" s="80"/>
      <c r="H73" s="80"/>
      <c r="I73" s="80"/>
      <c r="J73" s="80"/>
      <c r="K73" s="80"/>
      <c r="L73" s="80"/>
      <c r="M73" s="80"/>
      <c r="N73" s="80"/>
      <c r="O73" s="80"/>
    </row>
    <row r="74" spans="1:15" ht="15.75" x14ac:dyDescent="0.25">
      <c r="A74" s="1233" t="s">
        <v>953</v>
      </c>
      <c r="B74" s="1233"/>
      <c r="C74" s="1233"/>
      <c r="D74" s="1233"/>
      <c r="E74" s="1233"/>
      <c r="F74" s="1233"/>
      <c r="G74" s="1233"/>
      <c r="H74" s="1233"/>
      <c r="I74" s="1233"/>
      <c r="J74" s="1233"/>
      <c r="K74" s="1233"/>
      <c r="L74" s="1233"/>
      <c r="M74" s="1233"/>
      <c r="N74" s="1233"/>
      <c r="O74" s="681"/>
    </row>
  </sheetData>
  <mergeCells count="5">
    <mergeCell ref="A74:N74"/>
    <mergeCell ref="B3:B4"/>
    <mergeCell ref="C3:C4"/>
    <mergeCell ref="D3:O3"/>
    <mergeCell ref="M65:M66"/>
  </mergeCells>
  <pageMargins left="0.25" right="0.25" top="0.75" bottom="0.75" header="0.3" footer="0.3"/>
  <pageSetup scale="5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9" tint="0.39997558519241921"/>
    <pageSetUpPr fitToPage="1"/>
  </sheetPr>
  <dimension ref="A1:O67"/>
  <sheetViews>
    <sheetView workbookViewId="0">
      <selection activeCell="A67" sqref="A67"/>
    </sheetView>
  </sheetViews>
  <sheetFormatPr defaultRowHeight="15" x14ac:dyDescent="0.25"/>
  <cols>
    <col min="1" max="1" width="27.28515625" customWidth="1"/>
    <col min="2" max="2" width="13.42578125" customWidth="1"/>
    <col min="3" max="3" width="16.28515625" customWidth="1"/>
    <col min="4" max="4" width="14.5703125" customWidth="1"/>
    <col min="9" max="9" width="15" customWidth="1"/>
    <col min="10" max="10" width="12.7109375" customWidth="1"/>
    <col min="12" max="12" width="16.7109375" customWidth="1"/>
    <col min="13" max="13" width="14.7109375" customWidth="1"/>
    <col min="14" max="14" width="10.7109375" customWidth="1"/>
  </cols>
  <sheetData>
    <row r="1" spans="1:15" ht="32.25" customHeight="1" x14ac:dyDescent="0.25">
      <c r="A1" s="1232" t="s">
        <v>895</v>
      </c>
      <c r="B1" s="1232"/>
      <c r="C1" s="1232"/>
      <c r="D1" s="1232"/>
      <c r="E1" s="1232"/>
      <c r="F1" s="1232"/>
      <c r="G1" s="1232"/>
      <c r="H1" s="1232"/>
      <c r="I1" s="1232"/>
      <c r="J1" s="1232"/>
      <c r="K1" s="1232"/>
      <c r="L1" s="1232"/>
      <c r="M1" s="1232"/>
      <c r="N1" s="1232"/>
      <c r="O1" s="1232"/>
    </row>
    <row r="2" spans="1:15" ht="15.75" x14ac:dyDescent="0.25">
      <c r="A2" s="80"/>
      <c r="B2" s="80"/>
      <c r="C2" s="80"/>
      <c r="D2" s="80"/>
      <c r="E2" s="80"/>
      <c r="F2" s="80"/>
      <c r="G2" s="80"/>
      <c r="H2" s="80"/>
      <c r="I2" s="80"/>
      <c r="J2" s="80"/>
      <c r="K2" s="80"/>
      <c r="L2" s="80"/>
      <c r="M2" s="80"/>
      <c r="N2" s="80"/>
      <c r="O2" s="80"/>
    </row>
    <row r="3" spans="1:15" ht="15.75" x14ac:dyDescent="0.25">
      <c r="A3" s="94"/>
      <c r="B3" s="1194" t="s">
        <v>349</v>
      </c>
      <c r="C3" s="1192"/>
      <c r="D3" s="1192"/>
      <c r="E3" s="1192"/>
      <c r="F3" s="1192"/>
      <c r="G3" s="1192"/>
      <c r="H3" s="1192"/>
      <c r="I3" s="1192"/>
      <c r="J3" s="1192"/>
      <c r="K3" s="1192"/>
      <c r="L3" s="1192"/>
      <c r="M3" s="1192"/>
      <c r="N3" s="1192"/>
      <c r="O3" s="1193"/>
    </row>
    <row r="4" spans="1:15" ht="94.5" x14ac:dyDescent="0.25">
      <c r="A4" s="605"/>
      <c r="B4" s="607" t="s">
        <v>56</v>
      </c>
      <c r="C4" s="764" t="s">
        <v>342</v>
      </c>
      <c r="D4" s="96" t="s">
        <v>8</v>
      </c>
      <c r="E4" s="96" t="s">
        <v>843</v>
      </c>
      <c r="F4" s="96" t="s">
        <v>9</v>
      </c>
      <c r="G4" s="96" t="s">
        <v>844</v>
      </c>
      <c r="H4" s="96" t="s">
        <v>10</v>
      </c>
      <c r="I4" s="96" t="s">
        <v>343</v>
      </c>
      <c r="J4" s="96" t="s">
        <v>344</v>
      </c>
      <c r="K4" s="96" t="s">
        <v>13</v>
      </c>
      <c r="L4" s="96" t="s">
        <v>345</v>
      </c>
      <c r="M4" s="96" t="s">
        <v>346</v>
      </c>
      <c r="N4" s="96" t="s">
        <v>14</v>
      </c>
      <c r="O4" s="606" t="s">
        <v>350</v>
      </c>
    </row>
    <row r="5" spans="1:15" ht="15.75" x14ac:dyDescent="0.25">
      <c r="A5" s="682" t="s">
        <v>309</v>
      </c>
      <c r="B5" s="608"/>
      <c r="C5" s="768"/>
      <c r="D5" s="608"/>
      <c r="E5" s="683"/>
      <c r="F5" s="683"/>
      <c r="G5" s="683"/>
      <c r="H5" s="608"/>
      <c r="I5" s="608"/>
      <c r="J5" s="608"/>
      <c r="K5" s="608"/>
      <c r="L5" s="608"/>
      <c r="M5" s="608"/>
      <c r="N5" s="608"/>
      <c r="O5" s="13"/>
    </row>
    <row r="6" spans="1:15" ht="15.75" x14ac:dyDescent="0.25">
      <c r="A6" s="40" t="s">
        <v>311</v>
      </c>
      <c r="B6" s="684">
        <v>97.281489660111603</v>
      </c>
      <c r="C6" s="790">
        <v>49.834382739995824</v>
      </c>
      <c r="D6" s="684">
        <v>47.447106920115786</v>
      </c>
      <c r="E6" s="685">
        <v>0.89522843245501471</v>
      </c>
      <c r="F6" s="684">
        <v>3.2825042523350541</v>
      </c>
      <c r="G6" s="685">
        <v>0.89522843245501471</v>
      </c>
      <c r="H6" s="684">
        <v>29.244128793530482</v>
      </c>
      <c r="I6" s="684">
        <v>2.0888663423950344</v>
      </c>
      <c r="J6" s="684">
        <v>27.155262451135446</v>
      </c>
      <c r="K6" s="684">
        <v>11.637969621915191</v>
      </c>
      <c r="L6" s="684">
        <v>7.1618274596401177</v>
      </c>
      <c r="M6" s="685">
        <v>4.4761421622750737</v>
      </c>
      <c r="N6" s="684">
        <v>2.9840947748500488</v>
      </c>
      <c r="O6" s="686">
        <v>0.89522843245501471</v>
      </c>
    </row>
    <row r="7" spans="1:15" ht="15.75" x14ac:dyDescent="0.25">
      <c r="A7" s="40" t="s">
        <v>312</v>
      </c>
      <c r="B7" s="684">
        <v>110.54264521564035</v>
      </c>
      <c r="C7" s="790">
        <v>44.997842569191889</v>
      </c>
      <c r="D7" s="684">
        <v>65.54480264644846</v>
      </c>
      <c r="E7" s="685">
        <v>0.61640880231769712</v>
      </c>
      <c r="F7" s="685">
        <v>0.20546960077256571</v>
      </c>
      <c r="G7" s="685">
        <v>0.20546960077256571</v>
      </c>
      <c r="H7" s="684">
        <v>27.532926503523804</v>
      </c>
      <c r="I7" s="684">
        <v>3.6984528139061825</v>
      </c>
      <c r="J7" s="684">
        <v>23.834473689617621</v>
      </c>
      <c r="K7" s="684">
        <v>7.6023752285849318</v>
      </c>
      <c r="L7" s="684">
        <v>5.3422096200867086</v>
      </c>
      <c r="M7" s="685">
        <v>2.2601656084982227</v>
      </c>
      <c r="N7" s="684">
        <v>8.6297232324477591</v>
      </c>
      <c r="O7" s="686">
        <v>0.20546960077256571</v>
      </c>
    </row>
    <row r="8" spans="1:15" ht="15.75" x14ac:dyDescent="0.25">
      <c r="A8" s="40" t="s">
        <v>313</v>
      </c>
      <c r="B8" s="684">
        <v>140.27241309209188</v>
      </c>
      <c r="C8" s="790">
        <v>54.889205122992479</v>
      </c>
      <c r="D8" s="684">
        <v>85.383207969099416</v>
      </c>
      <c r="E8" s="685">
        <v>0</v>
      </c>
      <c r="F8" s="685">
        <v>0</v>
      </c>
      <c r="G8" s="685">
        <v>1.5247001423053468</v>
      </c>
      <c r="H8" s="684">
        <v>33.543403130717621</v>
      </c>
      <c r="I8" s="685">
        <v>5.0823338076844884</v>
      </c>
      <c r="J8" s="684">
        <v>28.461069323033136</v>
      </c>
      <c r="K8" s="684">
        <v>8.1317340922951811</v>
      </c>
      <c r="L8" s="684">
        <v>6.0988005692213871</v>
      </c>
      <c r="M8" s="685">
        <v>2.0329335230737953</v>
      </c>
      <c r="N8" s="684">
        <v>11.689367757674324</v>
      </c>
      <c r="O8" s="686">
        <v>0</v>
      </c>
    </row>
    <row r="9" spans="1:15" ht="15.75" x14ac:dyDescent="0.25">
      <c r="A9" s="40" t="s">
        <v>314</v>
      </c>
      <c r="B9" s="684">
        <v>121.54696132596685</v>
      </c>
      <c r="C9" s="790">
        <v>61.141804788213634</v>
      </c>
      <c r="D9" s="684">
        <v>60.405156537753228</v>
      </c>
      <c r="E9" s="685">
        <v>2.2099447513812156</v>
      </c>
      <c r="F9" s="685">
        <v>0</v>
      </c>
      <c r="G9" s="685">
        <v>0</v>
      </c>
      <c r="H9" s="684">
        <v>49.355432780847146</v>
      </c>
      <c r="I9" s="685">
        <v>5.8931860036832413</v>
      </c>
      <c r="J9" s="684">
        <v>43.462246777163898</v>
      </c>
      <c r="K9" s="685">
        <v>5.1565377532228363</v>
      </c>
      <c r="L9" s="685">
        <v>3.6832412523020257</v>
      </c>
      <c r="M9" s="685">
        <v>1.4732965009208103</v>
      </c>
      <c r="N9" s="685">
        <v>3.6832412523020257</v>
      </c>
      <c r="O9" s="686">
        <v>0.73664825046040516</v>
      </c>
    </row>
    <row r="10" spans="1:15" ht="15.75" x14ac:dyDescent="0.25">
      <c r="A10" s="40" t="s">
        <v>315</v>
      </c>
      <c r="B10" s="684">
        <v>104.54495433036205</v>
      </c>
      <c r="C10" s="790">
        <v>30.813249697369869</v>
      </c>
      <c r="D10" s="684">
        <v>73.731704632992191</v>
      </c>
      <c r="E10" s="685">
        <v>2.2009464069549907</v>
      </c>
      <c r="F10" s="685">
        <v>0</v>
      </c>
      <c r="G10" s="685">
        <v>0</v>
      </c>
      <c r="H10" s="684">
        <v>22.009464069549907</v>
      </c>
      <c r="I10" s="685">
        <v>2.2009464069549907</v>
      </c>
      <c r="J10" s="684">
        <v>19.808517662594916</v>
      </c>
      <c r="K10" s="685">
        <v>5.5023660173874767</v>
      </c>
      <c r="L10" s="685">
        <v>2.2009464069549907</v>
      </c>
      <c r="M10" s="685">
        <v>3.301419610432486</v>
      </c>
      <c r="N10" s="685">
        <v>0</v>
      </c>
      <c r="O10" s="686">
        <v>1.1004732034774953</v>
      </c>
    </row>
    <row r="11" spans="1:15" ht="15.75" x14ac:dyDescent="0.25">
      <c r="A11" s="40" t="s">
        <v>316</v>
      </c>
      <c r="B11" s="684">
        <v>99.469218874075324</v>
      </c>
      <c r="C11" s="790">
        <v>40.95791365403101</v>
      </c>
      <c r="D11" s="684">
        <v>58.511305220044306</v>
      </c>
      <c r="E11" s="685">
        <v>0.41793789442888785</v>
      </c>
      <c r="F11" s="685">
        <v>0.41793789442888785</v>
      </c>
      <c r="G11" s="685">
        <v>0.41793789442888785</v>
      </c>
      <c r="H11" s="684">
        <v>30.9274041877377</v>
      </c>
      <c r="I11" s="684">
        <v>10.448447360722197</v>
      </c>
      <c r="J11" s="684">
        <v>20.478956827015505</v>
      </c>
      <c r="K11" s="685">
        <v>1.6717515777155514</v>
      </c>
      <c r="L11" s="685">
        <v>0.83587578885777569</v>
      </c>
      <c r="M11" s="685">
        <v>0.83587578885777569</v>
      </c>
      <c r="N11" s="684">
        <v>5.4331926275755418</v>
      </c>
      <c r="O11" s="686">
        <v>1.6717515777155514</v>
      </c>
    </row>
    <row r="12" spans="1:15" ht="15.75" x14ac:dyDescent="0.25">
      <c r="A12" s="40" t="s">
        <v>317</v>
      </c>
      <c r="B12" s="684">
        <v>110.05228537696071</v>
      </c>
      <c r="C12" s="790">
        <v>37.527407657277784</v>
      </c>
      <c r="D12" s="684">
        <v>72.52487771968292</v>
      </c>
      <c r="E12" s="685">
        <v>0</v>
      </c>
      <c r="F12" s="685">
        <v>0.84331253162421993</v>
      </c>
      <c r="G12" s="685">
        <v>0.42165626581210996</v>
      </c>
      <c r="H12" s="684">
        <v>26.564344746162931</v>
      </c>
      <c r="I12" s="685">
        <v>4.6382189239332101</v>
      </c>
      <c r="J12" s="684">
        <v>21.926125822229718</v>
      </c>
      <c r="K12" s="684">
        <v>8.8547815820543097</v>
      </c>
      <c r="L12" s="685">
        <v>5.4815314555574295</v>
      </c>
      <c r="M12" s="685">
        <v>3.3732501264968797</v>
      </c>
      <c r="N12" s="685">
        <v>0.42165626581210996</v>
      </c>
      <c r="O12" s="686">
        <v>0.42165626581210996</v>
      </c>
    </row>
    <row r="13" spans="1:15" ht="15.75" x14ac:dyDescent="0.25">
      <c r="A13" s="40" t="s">
        <v>318</v>
      </c>
      <c r="B13" s="684">
        <v>128.01738391043506</v>
      </c>
      <c r="C13" s="790">
        <v>30.705276583683688</v>
      </c>
      <c r="D13" s="684">
        <v>97.312107326751388</v>
      </c>
      <c r="E13" s="685">
        <v>2.3619443525910531</v>
      </c>
      <c r="F13" s="685">
        <v>1.4171666115546317</v>
      </c>
      <c r="G13" s="685">
        <v>0.9447777410364212</v>
      </c>
      <c r="H13" s="684">
        <v>19.367943691246634</v>
      </c>
      <c r="I13" s="685">
        <v>0.9447777410364212</v>
      </c>
      <c r="J13" s="684">
        <v>18.423165950210212</v>
      </c>
      <c r="K13" s="684">
        <v>5.668666446218527</v>
      </c>
      <c r="L13" s="685">
        <v>4.2514998346638952</v>
      </c>
      <c r="M13" s="685">
        <v>1.4171666115546317</v>
      </c>
      <c r="N13" s="685">
        <v>0.4723888705182106</v>
      </c>
      <c r="O13" s="686">
        <v>0.4723888705182106</v>
      </c>
    </row>
    <row r="14" spans="1:15" ht="15.75" x14ac:dyDescent="0.25">
      <c r="A14" s="40" t="s">
        <v>319</v>
      </c>
      <c r="B14" s="684">
        <v>118.03742384682332</v>
      </c>
      <c r="C14" s="790">
        <v>41.340295909486514</v>
      </c>
      <c r="D14" s="684">
        <v>76.697127937336816</v>
      </c>
      <c r="E14" s="685">
        <v>1.0879025239338556</v>
      </c>
      <c r="F14" s="685">
        <v>0.54395126196692778</v>
      </c>
      <c r="G14" s="685">
        <v>1.0879025239338556</v>
      </c>
      <c r="H14" s="684">
        <v>24.477806788511749</v>
      </c>
      <c r="I14" s="685">
        <v>6.5274151436031334</v>
      </c>
      <c r="J14" s="684">
        <v>17.950391644908617</v>
      </c>
      <c r="K14" s="684">
        <v>11.966927763272411</v>
      </c>
      <c r="L14" s="684">
        <v>10.879025239338555</v>
      </c>
      <c r="M14" s="685">
        <v>1.0879025239338556</v>
      </c>
      <c r="N14" s="685">
        <v>1.0879025239338556</v>
      </c>
      <c r="O14" s="686">
        <v>1.0879025239338556</v>
      </c>
    </row>
    <row r="15" spans="1:15" ht="15.75" x14ac:dyDescent="0.25">
      <c r="A15" s="40" t="s">
        <v>320</v>
      </c>
      <c r="B15" s="684">
        <v>114.85085340564683</v>
      </c>
      <c r="C15" s="790">
        <v>43.600786941032588</v>
      </c>
      <c r="D15" s="684">
        <v>71.250066464614235</v>
      </c>
      <c r="E15" s="685">
        <v>1.0634338278300632</v>
      </c>
      <c r="F15" s="685">
        <v>0.53171691391503162</v>
      </c>
      <c r="G15" s="685">
        <v>0.53171691391503162</v>
      </c>
      <c r="H15" s="684">
        <v>26.054128781836553</v>
      </c>
      <c r="I15" s="685">
        <v>3.1903014834901899</v>
      </c>
      <c r="J15" s="684">
        <v>22.863827298346358</v>
      </c>
      <c r="K15" s="684">
        <v>10.102621364385602</v>
      </c>
      <c r="L15" s="684">
        <v>9.0391875365555379</v>
      </c>
      <c r="M15" s="685">
        <v>1.0634338278300632</v>
      </c>
      <c r="N15" s="684">
        <v>5.3171691391503169</v>
      </c>
      <c r="O15" s="686">
        <v>0</v>
      </c>
    </row>
    <row r="16" spans="1:15" ht="15.75" x14ac:dyDescent="0.25">
      <c r="A16" s="40" t="s">
        <v>321</v>
      </c>
      <c r="B16" s="684">
        <v>114.79731956497858</v>
      </c>
      <c r="C16" s="790">
        <v>29.660551466549489</v>
      </c>
      <c r="D16" s="684">
        <v>85.136768098429087</v>
      </c>
      <c r="E16" s="685">
        <v>4.3941557728221463</v>
      </c>
      <c r="F16" s="685">
        <v>0.54926947160276829</v>
      </c>
      <c r="G16" s="685">
        <v>1.0985389432055366</v>
      </c>
      <c r="H16" s="684">
        <v>13.18246731846644</v>
      </c>
      <c r="I16" s="685">
        <v>0</v>
      </c>
      <c r="J16" s="684">
        <v>13.18246731846644</v>
      </c>
      <c r="K16" s="684">
        <v>9.886850488849829</v>
      </c>
      <c r="L16" s="684">
        <v>9.3375810172470608</v>
      </c>
      <c r="M16" s="685">
        <v>0.54926947160276829</v>
      </c>
      <c r="N16" s="685">
        <v>0.54926947160276829</v>
      </c>
      <c r="O16" s="686">
        <v>0</v>
      </c>
    </row>
    <row r="17" spans="1:15" ht="15.75" x14ac:dyDescent="0.25">
      <c r="A17" s="40" t="s">
        <v>322</v>
      </c>
      <c r="B17" s="684">
        <v>101.02351020191428</v>
      </c>
      <c r="C17" s="790">
        <v>50.047126604627699</v>
      </c>
      <c r="D17" s="684">
        <v>50.976383597286571</v>
      </c>
      <c r="E17" s="684">
        <v>2.7877709779766096</v>
      </c>
      <c r="F17" s="684">
        <v>1.0620079916101368</v>
      </c>
      <c r="G17" s="685">
        <v>1.0620079916101368</v>
      </c>
      <c r="H17" s="684">
        <v>29.0724687703275</v>
      </c>
      <c r="I17" s="684">
        <v>4.5135339643430816</v>
      </c>
      <c r="J17" s="684">
        <v>24.558934805984414</v>
      </c>
      <c r="K17" s="684">
        <v>11.01833291295517</v>
      </c>
      <c r="L17" s="684">
        <v>7.9650599370760258</v>
      </c>
      <c r="M17" s="684">
        <v>3.0532729758791435</v>
      </c>
      <c r="N17" s="684">
        <v>4.3807829653918144</v>
      </c>
      <c r="O17" s="686">
        <v>0.66375499475633559</v>
      </c>
    </row>
    <row r="18" spans="1:15" ht="15.75" x14ac:dyDescent="0.25">
      <c r="A18" s="40" t="s">
        <v>323</v>
      </c>
      <c r="B18" s="684">
        <v>109.94061085972851</v>
      </c>
      <c r="C18" s="790">
        <v>34.290158371040725</v>
      </c>
      <c r="D18" s="684">
        <v>75.650452488687776</v>
      </c>
      <c r="E18" s="685">
        <v>0.70701357466063353</v>
      </c>
      <c r="F18" s="685">
        <v>0.35350678733031676</v>
      </c>
      <c r="G18" s="685">
        <v>0</v>
      </c>
      <c r="H18" s="684">
        <v>23.684954751131219</v>
      </c>
      <c r="I18" s="685">
        <v>1.7675339366515836</v>
      </c>
      <c r="J18" s="684">
        <v>21.917420814479637</v>
      </c>
      <c r="K18" s="684">
        <v>7.7771493212669682</v>
      </c>
      <c r="L18" s="685">
        <v>4.2420814479638009</v>
      </c>
      <c r="M18" s="685">
        <v>3.5350678733031673</v>
      </c>
      <c r="N18" s="685">
        <v>1.7675339366515836</v>
      </c>
      <c r="O18" s="686">
        <v>0</v>
      </c>
    </row>
    <row r="19" spans="1:15" ht="15.75" x14ac:dyDescent="0.25">
      <c r="A19" s="40" t="s">
        <v>324</v>
      </c>
      <c r="B19" s="684">
        <v>116.90338692055563</v>
      </c>
      <c r="C19" s="790">
        <v>38.707663493054476</v>
      </c>
      <c r="D19" s="684">
        <v>78.195723427501164</v>
      </c>
      <c r="E19" s="685">
        <v>0.7803964413922273</v>
      </c>
      <c r="F19" s="685">
        <v>1.2486343062275636</v>
      </c>
      <c r="G19" s="685">
        <v>0.15607928827844544</v>
      </c>
      <c r="H19" s="684">
        <v>23.099734665209926</v>
      </c>
      <c r="I19" s="684">
        <v>3.5898236304042452</v>
      </c>
      <c r="J19" s="684">
        <v>19.509911034805683</v>
      </c>
      <c r="K19" s="684">
        <v>10.457312314655846</v>
      </c>
      <c r="L19" s="684">
        <v>8.2722022787576091</v>
      </c>
      <c r="M19" s="684">
        <v>2.1851100358982363</v>
      </c>
      <c r="N19" s="684">
        <v>2.9655064772904636</v>
      </c>
      <c r="O19" s="686">
        <v>0</v>
      </c>
    </row>
    <row r="20" spans="1:15" ht="15.75" x14ac:dyDescent="0.25">
      <c r="A20" s="40" t="s">
        <v>325</v>
      </c>
      <c r="B20" s="684">
        <v>56.975048857913947</v>
      </c>
      <c r="C20" s="790">
        <v>37.845495248632496</v>
      </c>
      <c r="D20" s="684">
        <v>19.129553609281452</v>
      </c>
      <c r="E20" s="684">
        <v>3.8259107218562907</v>
      </c>
      <c r="F20" s="684">
        <v>1.2408359097912294</v>
      </c>
      <c r="G20" s="685">
        <v>0.10340299248260244</v>
      </c>
      <c r="H20" s="684">
        <v>22.85206133865514</v>
      </c>
      <c r="I20" s="684">
        <v>2.5850748120650611</v>
      </c>
      <c r="J20" s="684">
        <v>20.266986526590081</v>
      </c>
      <c r="K20" s="684">
        <v>9.0994633384690147</v>
      </c>
      <c r="L20" s="684">
        <v>3.929313714338893</v>
      </c>
      <c r="M20" s="684">
        <v>5.1701496241301221</v>
      </c>
      <c r="N20" s="684">
        <v>0.31020897744780734</v>
      </c>
      <c r="O20" s="686">
        <v>0.41361196993040977</v>
      </c>
    </row>
    <row r="21" spans="1:15" ht="15.75" x14ac:dyDescent="0.25">
      <c r="A21" s="40" t="s">
        <v>326</v>
      </c>
      <c r="B21" s="684">
        <v>138.31430992374021</v>
      </c>
      <c r="C21" s="790">
        <v>60.559238399043018</v>
      </c>
      <c r="D21" s="684">
        <v>77.7550715246972</v>
      </c>
      <c r="E21" s="685">
        <v>0.49842994567113591</v>
      </c>
      <c r="F21" s="685">
        <v>0.24921497283556795</v>
      </c>
      <c r="G21" s="685">
        <v>0.49842994567113591</v>
      </c>
      <c r="H21" s="684">
        <v>45.107910083237805</v>
      </c>
      <c r="I21" s="684">
        <v>8.7225240492448783</v>
      </c>
      <c r="J21" s="684">
        <v>36.385386033992923</v>
      </c>
      <c r="K21" s="684">
        <v>5.7319443752180632</v>
      </c>
      <c r="L21" s="684">
        <v>2.4921497283556797</v>
      </c>
      <c r="M21" s="684">
        <v>3.2397946468623835</v>
      </c>
      <c r="N21" s="684">
        <v>6.7288042665603349</v>
      </c>
      <c r="O21" s="686">
        <v>1.7445048098489757</v>
      </c>
    </row>
    <row r="22" spans="1:15" ht="15.75" x14ac:dyDescent="0.25">
      <c r="A22" s="40" t="s">
        <v>327</v>
      </c>
      <c r="B22" s="684">
        <v>74.564406908620555</v>
      </c>
      <c r="C22" s="790">
        <v>30.434451799436964</v>
      </c>
      <c r="D22" s="684">
        <v>44.129955109183598</v>
      </c>
      <c r="E22" s="685">
        <v>6.8477516548733162</v>
      </c>
      <c r="F22" s="685">
        <v>1.5217225899718481</v>
      </c>
      <c r="G22" s="685">
        <v>0.76086129498592403</v>
      </c>
      <c r="H22" s="684">
        <v>15.217225899718482</v>
      </c>
      <c r="I22" s="685">
        <v>2.2825838849577722</v>
      </c>
      <c r="J22" s="684">
        <v>12.934642014760708</v>
      </c>
      <c r="K22" s="685">
        <v>4.5651677699155444</v>
      </c>
      <c r="L22" s="685">
        <v>3.8043064749296205</v>
      </c>
      <c r="M22" s="685">
        <v>0.76086129498592403</v>
      </c>
      <c r="N22" s="685">
        <v>0.76086129498592403</v>
      </c>
      <c r="O22" s="686">
        <v>0.76086129498592403</v>
      </c>
    </row>
    <row r="23" spans="1:15" ht="15.75" x14ac:dyDescent="0.25">
      <c r="A23" s="40" t="s">
        <v>328</v>
      </c>
      <c r="B23" s="684">
        <v>98.380690498014062</v>
      </c>
      <c r="C23" s="790">
        <v>47.05163458600672</v>
      </c>
      <c r="D23" s="684">
        <v>51.329055912007334</v>
      </c>
      <c r="E23" s="685">
        <v>4.2774213260006109</v>
      </c>
      <c r="F23" s="685">
        <v>0.61106018942865881</v>
      </c>
      <c r="G23" s="685">
        <v>0.61106018942865881</v>
      </c>
      <c r="H23" s="684">
        <v>27.497708524289642</v>
      </c>
      <c r="I23" s="685">
        <v>3.0553009471432935</v>
      </c>
      <c r="J23" s="684">
        <v>24.442407577146348</v>
      </c>
      <c r="K23" s="684">
        <v>9.7769630308585409</v>
      </c>
      <c r="L23" s="684">
        <v>8.5548426520012217</v>
      </c>
      <c r="M23" s="685">
        <v>1.2221203788573176</v>
      </c>
      <c r="N23" s="685">
        <v>3.6663611365719526</v>
      </c>
      <c r="O23" s="686">
        <v>0.61106018942865881</v>
      </c>
    </row>
    <row r="24" spans="1:15" ht="15.75" x14ac:dyDescent="0.25">
      <c r="A24" s="40" t="s">
        <v>329</v>
      </c>
      <c r="B24" s="684">
        <v>115.12265686215419</v>
      </c>
      <c r="C24" s="790">
        <v>39.780603941896203</v>
      </c>
      <c r="D24" s="684">
        <v>75.34205292025797</v>
      </c>
      <c r="E24" s="685">
        <v>0</v>
      </c>
      <c r="F24" s="685">
        <v>0</v>
      </c>
      <c r="G24" s="685">
        <v>0.60273642336206379</v>
      </c>
      <c r="H24" s="684">
        <v>29.534084744741126</v>
      </c>
      <c r="I24" s="685">
        <v>8.438309927068893</v>
      </c>
      <c r="J24" s="684">
        <v>21.095774817672233</v>
      </c>
      <c r="K24" s="685">
        <v>0.60273642336206379</v>
      </c>
      <c r="L24" s="685">
        <v>0.60273642336206379</v>
      </c>
      <c r="M24" s="685">
        <v>0</v>
      </c>
      <c r="N24" s="684">
        <v>6.6301006569827017</v>
      </c>
      <c r="O24" s="686">
        <v>2.4109456934482552</v>
      </c>
    </row>
    <row r="25" spans="1:15" ht="15.75" x14ac:dyDescent="0.25">
      <c r="A25" s="619" t="s">
        <v>998</v>
      </c>
      <c r="B25" s="684">
        <v>117.35499887158656</v>
      </c>
      <c r="C25" s="790">
        <v>60.934326337169942</v>
      </c>
      <c r="D25" s="684">
        <v>56.420672534416603</v>
      </c>
      <c r="E25" s="685">
        <v>2.2568269013766642</v>
      </c>
      <c r="F25" s="685">
        <v>2.2568269013766642</v>
      </c>
      <c r="G25" s="685">
        <v>0</v>
      </c>
      <c r="H25" s="684">
        <v>51.907018731663278</v>
      </c>
      <c r="I25" s="685">
        <v>9.0273076055066568</v>
      </c>
      <c r="J25" s="684">
        <v>42.879711126156622</v>
      </c>
      <c r="K25" s="685">
        <v>0</v>
      </c>
      <c r="L25" s="685">
        <v>0</v>
      </c>
      <c r="M25" s="685">
        <v>0</v>
      </c>
      <c r="N25" s="685">
        <v>4.5136538027533284</v>
      </c>
      <c r="O25" s="686">
        <v>0</v>
      </c>
    </row>
    <row r="26" spans="1:15" ht="15.75" x14ac:dyDescent="0.25">
      <c r="A26" s="40" t="s">
        <v>330</v>
      </c>
      <c r="B26" s="684">
        <v>114.25392614146946</v>
      </c>
      <c r="C26" s="790">
        <v>34.233386109803583</v>
      </c>
      <c r="D26" s="684">
        <v>80.020540031665888</v>
      </c>
      <c r="E26" s="685">
        <v>1.7116693054901793</v>
      </c>
      <c r="F26" s="685">
        <v>0.42791732637254482</v>
      </c>
      <c r="G26" s="685">
        <v>0</v>
      </c>
      <c r="H26" s="684">
        <v>25.247122255980145</v>
      </c>
      <c r="I26" s="684">
        <v>4.7070905900979927</v>
      </c>
      <c r="J26" s="684">
        <v>20.54003166588215</v>
      </c>
      <c r="K26" s="685">
        <v>4.7070905900979927</v>
      </c>
      <c r="L26" s="685">
        <v>3.8512559373529038</v>
      </c>
      <c r="M26" s="685">
        <v>0.85583465274508963</v>
      </c>
      <c r="N26" s="685">
        <v>1.2837519791176344</v>
      </c>
      <c r="O26" s="686">
        <v>0.85583465274508963</v>
      </c>
    </row>
    <row r="27" spans="1:15" ht="15.75" x14ac:dyDescent="0.25">
      <c r="A27" s="40" t="s">
        <v>331</v>
      </c>
      <c r="B27" s="684">
        <v>84.336401541971526</v>
      </c>
      <c r="C27" s="790">
        <v>27.377861694595232</v>
      </c>
      <c r="D27" s="684">
        <v>56.958539847376287</v>
      </c>
      <c r="E27" s="685">
        <v>1.5734403272755879</v>
      </c>
      <c r="F27" s="685">
        <v>0.62937613091023514</v>
      </c>
      <c r="G27" s="685">
        <v>0</v>
      </c>
      <c r="H27" s="684">
        <v>19.353316025489733</v>
      </c>
      <c r="I27" s="684">
        <v>1.8881283927307055</v>
      </c>
      <c r="J27" s="684">
        <v>17.465187632759029</v>
      </c>
      <c r="K27" s="684">
        <v>5.1923530800094406</v>
      </c>
      <c r="L27" s="684">
        <v>2.8321925890960586</v>
      </c>
      <c r="M27" s="684">
        <v>2.360160490913382</v>
      </c>
      <c r="N27" s="685">
        <v>0.31468806545511757</v>
      </c>
      <c r="O27" s="686">
        <v>0.31468806545511757</v>
      </c>
    </row>
    <row r="28" spans="1:15" ht="15.75" x14ac:dyDescent="0.25">
      <c r="A28" s="40" t="s">
        <v>332</v>
      </c>
      <c r="B28" s="684">
        <v>162.48574686431016</v>
      </c>
      <c r="C28" s="790">
        <v>65.56442417331813</v>
      </c>
      <c r="D28" s="684">
        <v>96.921322690992028</v>
      </c>
      <c r="E28" s="685">
        <v>0</v>
      </c>
      <c r="F28" s="685">
        <v>0</v>
      </c>
      <c r="G28" s="685">
        <v>2.8506271379703536</v>
      </c>
      <c r="H28" s="684">
        <v>59.863169897377425</v>
      </c>
      <c r="I28" s="685">
        <v>5.7012542759407072</v>
      </c>
      <c r="J28" s="684">
        <v>54.161915621436719</v>
      </c>
      <c r="K28" s="685">
        <v>2.8506271379703536</v>
      </c>
      <c r="L28" s="685">
        <v>2.8506271379703536</v>
      </c>
      <c r="M28" s="685">
        <v>0</v>
      </c>
      <c r="N28" s="685">
        <v>0</v>
      </c>
      <c r="O28" s="686">
        <v>0</v>
      </c>
    </row>
    <row r="29" spans="1:15" ht="15.75" x14ac:dyDescent="0.25">
      <c r="A29" s="40" t="s">
        <v>333</v>
      </c>
      <c r="B29" s="684">
        <v>127.13596598806312</v>
      </c>
      <c r="C29" s="790">
        <v>51.099664786199</v>
      </c>
      <c r="D29" s="684">
        <v>76.036301201864106</v>
      </c>
      <c r="E29" s="685">
        <v>0.40879731828959204</v>
      </c>
      <c r="F29" s="685">
        <v>1.6351892731583682</v>
      </c>
      <c r="G29" s="685">
        <v>0.40879731828959204</v>
      </c>
      <c r="H29" s="684">
        <v>35.156569372904919</v>
      </c>
      <c r="I29" s="684">
        <v>11.037527593818984</v>
      </c>
      <c r="J29" s="684">
        <v>24.119041779085933</v>
      </c>
      <c r="K29" s="684">
        <v>8.5847436840814328</v>
      </c>
      <c r="L29" s="685">
        <v>2.0439865914479602</v>
      </c>
      <c r="M29" s="684">
        <v>6.5407570926334726</v>
      </c>
      <c r="N29" s="684">
        <v>4.4967705011855124</v>
      </c>
      <c r="O29" s="686">
        <v>0.40879731828959204</v>
      </c>
    </row>
    <row r="30" spans="1:15" ht="15.75" x14ac:dyDescent="0.25">
      <c r="A30" s="40" t="s">
        <v>334</v>
      </c>
      <c r="B30" s="684">
        <v>68.728522336769757</v>
      </c>
      <c r="C30" s="790">
        <v>38.701498014880059</v>
      </c>
      <c r="D30" s="684">
        <v>30.027024321889701</v>
      </c>
      <c r="E30" s="685">
        <v>2.6690688286124176</v>
      </c>
      <c r="F30" s="685">
        <v>0.66726720715310439</v>
      </c>
      <c r="G30" s="685">
        <v>0.3336336035765522</v>
      </c>
      <c r="H30" s="684">
        <v>22.353451439628998</v>
      </c>
      <c r="I30" s="684">
        <v>5.004504053648283</v>
      </c>
      <c r="J30" s="684">
        <v>17.348947385980715</v>
      </c>
      <c r="K30" s="684">
        <v>11.677176125179328</v>
      </c>
      <c r="L30" s="684">
        <v>10.67627531444967</v>
      </c>
      <c r="M30" s="685">
        <v>1.0009008107296566</v>
      </c>
      <c r="N30" s="685">
        <v>0</v>
      </c>
      <c r="O30" s="686">
        <v>1.0009008107296566</v>
      </c>
    </row>
    <row r="31" spans="1:15" ht="15.75" x14ac:dyDescent="0.25">
      <c r="A31" s="40" t="s">
        <v>335</v>
      </c>
      <c r="B31" s="684">
        <v>120.09019875190099</v>
      </c>
      <c r="C31" s="790">
        <v>51.392312129634483</v>
      </c>
      <c r="D31" s="684">
        <v>68.697886622266509</v>
      </c>
      <c r="E31" s="685">
        <v>0</v>
      </c>
      <c r="F31" s="685">
        <v>0</v>
      </c>
      <c r="G31" s="685">
        <v>0.52441134826157643</v>
      </c>
      <c r="H31" s="684">
        <v>35.659971681787191</v>
      </c>
      <c r="I31" s="684">
        <v>8.3905815721852228</v>
      </c>
      <c r="J31" s="684">
        <v>27.269390109601972</v>
      </c>
      <c r="K31" s="684">
        <v>9.963815616969951</v>
      </c>
      <c r="L31" s="684">
        <v>7.3417588756620695</v>
      </c>
      <c r="M31" s="685">
        <v>2.6220567413078819</v>
      </c>
      <c r="N31" s="684">
        <v>4.7197021343541872</v>
      </c>
      <c r="O31" s="686">
        <v>0.52441134826157643</v>
      </c>
    </row>
    <row r="32" spans="1:15" ht="15.75" x14ac:dyDescent="0.25">
      <c r="A32" s="40" t="s">
        <v>336</v>
      </c>
      <c r="B32" s="684">
        <v>111.44648247039703</v>
      </c>
      <c r="C32" s="790">
        <v>69.654051543998136</v>
      </c>
      <c r="D32" s="684">
        <v>41.792430926398886</v>
      </c>
      <c r="E32" s="685">
        <v>0</v>
      </c>
      <c r="F32" s="685">
        <v>0</v>
      </c>
      <c r="G32" s="685">
        <v>2.3218017181332713</v>
      </c>
      <c r="H32" s="684">
        <v>55.723241235198515</v>
      </c>
      <c r="I32" s="685">
        <v>9.2872068725330852</v>
      </c>
      <c r="J32" s="684">
        <v>46.436034362665424</v>
      </c>
      <c r="K32" s="685">
        <v>4.6436034362665426</v>
      </c>
      <c r="L32" s="685">
        <v>2.3218017181332713</v>
      </c>
      <c r="M32" s="685">
        <v>2.3218017181332713</v>
      </c>
      <c r="N32" s="685">
        <v>6.9654051543998143</v>
      </c>
      <c r="O32" s="686">
        <v>0</v>
      </c>
    </row>
    <row r="33" spans="1:15" ht="15.75" x14ac:dyDescent="0.25">
      <c r="A33" s="40" t="s">
        <v>337</v>
      </c>
      <c r="B33" s="684">
        <v>105.42253126226659</v>
      </c>
      <c r="C33" s="790">
        <v>37.010037570795717</v>
      </c>
      <c r="D33" s="684">
        <v>68.412493691470871</v>
      </c>
      <c r="E33" s="685">
        <v>0.56075814501205634</v>
      </c>
      <c r="F33" s="685">
        <v>0.56075814501205634</v>
      </c>
      <c r="G33" s="685">
        <v>0</v>
      </c>
      <c r="H33" s="684">
        <v>28.037907250602814</v>
      </c>
      <c r="I33" s="685">
        <v>2.2430325800482254</v>
      </c>
      <c r="J33" s="684">
        <v>25.794874670554591</v>
      </c>
      <c r="K33" s="684">
        <v>7.2898558851567321</v>
      </c>
      <c r="L33" s="685">
        <v>5.6075814501205627</v>
      </c>
      <c r="M33" s="685">
        <v>1.6822744350361689</v>
      </c>
      <c r="N33" s="685">
        <v>0.56075814501205634</v>
      </c>
      <c r="O33" s="686">
        <v>0</v>
      </c>
    </row>
    <row r="34" spans="1:15" ht="15.75" x14ac:dyDescent="0.25">
      <c r="A34" s="40" t="s">
        <v>338</v>
      </c>
      <c r="B34" s="684">
        <v>87.997376475732395</v>
      </c>
      <c r="C34" s="790">
        <v>31.70091823349366</v>
      </c>
      <c r="D34" s="684">
        <v>56.296458242238742</v>
      </c>
      <c r="E34" s="685">
        <v>0.91094592624981785</v>
      </c>
      <c r="F34" s="685">
        <v>0.91094592624981785</v>
      </c>
      <c r="G34" s="685">
        <v>0.72875674099985421</v>
      </c>
      <c r="H34" s="684">
        <v>22.227080600495555</v>
      </c>
      <c r="I34" s="684">
        <v>3.0972161492493808</v>
      </c>
      <c r="J34" s="684">
        <v>19.129864451246174</v>
      </c>
      <c r="K34" s="684">
        <v>6.1944322984987616</v>
      </c>
      <c r="L34" s="684">
        <v>5.2834863722489436</v>
      </c>
      <c r="M34" s="685">
        <v>0.91094592624981785</v>
      </c>
      <c r="N34" s="685">
        <v>0.36437837049992711</v>
      </c>
      <c r="O34" s="686">
        <v>0.36437837049992711</v>
      </c>
    </row>
    <row r="35" spans="1:15" ht="15.75" x14ac:dyDescent="0.25">
      <c r="A35" s="40" t="s">
        <v>339</v>
      </c>
      <c r="B35" s="684">
        <v>125.58768596638113</v>
      </c>
      <c r="C35" s="790">
        <v>41.862561988793715</v>
      </c>
      <c r="D35" s="684">
        <v>83.72512397758743</v>
      </c>
      <c r="E35" s="685">
        <v>0.64403941521221097</v>
      </c>
      <c r="F35" s="685">
        <v>0.64403941521221097</v>
      </c>
      <c r="G35" s="685">
        <v>0</v>
      </c>
      <c r="H35" s="684">
        <v>29.625813099761707</v>
      </c>
      <c r="I35" s="685">
        <v>5.7963547369098984</v>
      </c>
      <c r="J35" s="684">
        <v>23.829458362851806</v>
      </c>
      <c r="K35" s="685">
        <v>6.44039415212211</v>
      </c>
      <c r="L35" s="685">
        <v>3.8642364912732661</v>
      </c>
      <c r="M35" s="685">
        <v>2.5761576608488439</v>
      </c>
      <c r="N35" s="685">
        <v>4.5082759064854772</v>
      </c>
      <c r="O35" s="686">
        <v>0</v>
      </c>
    </row>
    <row r="36" spans="1:15" ht="15.75" x14ac:dyDescent="0.25">
      <c r="A36" s="40" t="s">
        <v>340</v>
      </c>
      <c r="B36" s="684">
        <v>65.613453943177475</v>
      </c>
      <c r="C36" s="790">
        <v>31.851191234552171</v>
      </c>
      <c r="D36" s="684">
        <v>33.7622627086253</v>
      </c>
      <c r="E36" s="685">
        <v>1.9110714740731305</v>
      </c>
      <c r="F36" s="685">
        <v>0.63702382469104346</v>
      </c>
      <c r="G36" s="685">
        <v>0</v>
      </c>
      <c r="H36" s="684">
        <v>18.473690916040258</v>
      </c>
      <c r="I36" s="685">
        <v>3.822142948146261</v>
      </c>
      <c r="J36" s="684">
        <v>14.651547967893999</v>
      </c>
      <c r="K36" s="684">
        <v>9.5553573703656518</v>
      </c>
      <c r="L36" s="684">
        <v>7.644285896292522</v>
      </c>
      <c r="M36" s="685">
        <v>1.9110714740731305</v>
      </c>
      <c r="N36" s="685">
        <v>0</v>
      </c>
      <c r="O36" s="686">
        <v>1.2740476493820869</v>
      </c>
    </row>
    <row r="37" spans="1:15" ht="15.75" x14ac:dyDescent="0.25">
      <c r="A37" s="40" t="s">
        <v>341</v>
      </c>
      <c r="B37" s="684">
        <v>116.61391953924672</v>
      </c>
      <c r="C37" s="790">
        <v>37.635788213155415</v>
      </c>
      <c r="D37" s="684">
        <v>78.978131326091301</v>
      </c>
      <c r="E37" s="685">
        <v>0.85535882302625954</v>
      </c>
      <c r="F37" s="685">
        <v>0.28511960767541983</v>
      </c>
      <c r="G37" s="685">
        <v>0.28511960767541983</v>
      </c>
      <c r="H37" s="684">
        <v>24.235166652410687</v>
      </c>
      <c r="I37" s="684">
        <v>12.260143130043053</v>
      </c>
      <c r="J37" s="684">
        <v>11.975023522367632</v>
      </c>
      <c r="K37" s="684">
        <v>6.5577509765346562</v>
      </c>
      <c r="L37" s="684">
        <v>4.5619137228067173</v>
      </c>
      <c r="M37" s="685">
        <v>1.995837253727939</v>
      </c>
      <c r="N37" s="684">
        <v>5.4172725458329767</v>
      </c>
      <c r="O37" s="686">
        <v>0</v>
      </c>
    </row>
    <row r="38" spans="1:15" ht="15.75" x14ac:dyDescent="0.25">
      <c r="A38" s="98" t="s">
        <v>42</v>
      </c>
      <c r="B38" s="687">
        <v>101.79563817654748</v>
      </c>
      <c r="C38" s="791">
        <v>41.095845302242161</v>
      </c>
      <c r="D38" s="687">
        <v>60.699792874305331</v>
      </c>
      <c r="E38" s="687">
        <v>1.6354917067398724</v>
      </c>
      <c r="F38" s="687">
        <v>0.8342105349814114</v>
      </c>
      <c r="G38" s="687">
        <v>0.45003463071365613</v>
      </c>
      <c r="H38" s="687">
        <v>26.716690028220466</v>
      </c>
      <c r="I38" s="687">
        <v>4.5552285791748126</v>
      </c>
      <c r="J38" s="687">
        <v>22.161461449045653</v>
      </c>
      <c r="K38" s="687">
        <v>7.935976536731058</v>
      </c>
      <c r="L38" s="687">
        <v>5.4113920229715236</v>
      </c>
      <c r="M38" s="687">
        <v>2.5245845137595344</v>
      </c>
      <c r="N38" s="687">
        <v>2.9855955988808409</v>
      </c>
      <c r="O38" s="688">
        <v>0.53784626597485741</v>
      </c>
    </row>
    <row r="39" spans="1:15" ht="15.75" x14ac:dyDescent="0.25">
      <c r="A39" s="40"/>
      <c r="B39" s="689"/>
      <c r="C39" s="792"/>
      <c r="D39" s="689"/>
      <c r="E39" s="689"/>
      <c r="F39" s="689"/>
      <c r="G39" s="689"/>
      <c r="H39" s="689"/>
      <c r="I39" s="689"/>
      <c r="J39" s="689"/>
      <c r="K39" s="689"/>
      <c r="L39" s="689"/>
      <c r="M39" s="689"/>
      <c r="N39" s="689"/>
      <c r="O39" s="690"/>
    </row>
    <row r="40" spans="1:15" ht="15.75" x14ac:dyDescent="0.25">
      <c r="A40" s="25" t="s">
        <v>35</v>
      </c>
      <c r="B40" s="310"/>
      <c r="C40" s="793"/>
      <c r="D40" s="691"/>
      <c r="E40" s="691"/>
      <c r="F40" s="691"/>
      <c r="G40" s="691"/>
      <c r="H40" s="691"/>
      <c r="I40" s="691"/>
      <c r="J40" s="691"/>
      <c r="K40" s="691"/>
      <c r="L40" s="691"/>
      <c r="M40" s="691"/>
      <c r="N40" s="691"/>
      <c r="O40" s="314"/>
    </row>
    <row r="41" spans="1:15" ht="15.75" x14ac:dyDescent="0.25">
      <c r="A41" s="40" t="s">
        <v>36</v>
      </c>
      <c r="B41" s="310">
        <v>83.708711243778396</v>
      </c>
      <c r="C41" s="793">
        <v>41.601102159070187</v>
      </c>
      <c r="D41" s="691">
        <v>42.107609084708223</v>
      </c>
      <c r="E41" s="691">
        <v>2.6676031416936241</v>
      </c>
      <c r="F41" s="691">
        <v>1.2156166215312718</v>
      </c>
      <c r="G41" s="691">
        <v>0.54027405401389861</v>
      </c>
      <c r="H41" s="691">
        <v>24.683770842759987</v>
      </c>
      <c r="I41" s="684">
        <v>3.3091785808351286</v>
      </c>
      <c r="J41" s="684">
        <v>21.37459226192486</v>
      </c>
      <c r="K41" s="691">
        <v>10.298974154639941</v>
      </c>
      <c r="L41" s="684">
        <v>6.8209599319254695</v>
      </c>
      <c r="M41" s="684">
        <v>3.4780142227144721</v>
      </c>
      <c r="N41" s="691">
        <v>1.6208221620416956</v>
      </c>
      <c r="O41" s="314">
        <v>0.5740411823897672</v>
      </c>
    </row>
    <row r="42" spans="1:15" ht="15.75" x14ac:dyDescent="0.25">
      <c r="A42" s="40" t="s">
        <v>37</v>
      </c>
      <c r="B42" s="310">
        <v>103.12778119294254</v>
      </c>
      <c r="C42" s="793">
        <v>36.333275224559827</v>
      </c>
      <c r="D42" s="691">
        <v>66.794505968382708</v>
      </c>
      <c r="E42" s="691">
        <v>1.5903453801995884</v>
      </c>
      <c r="F42" s="691">
        <v>0.85633982010747067</v>
      </c>
      <c r="G42" s="691">
        <v>0.48933704006141177</v>
      </c>
      <c r="H42" s="691">
        <v>23.518761487951604</v>
      </c>
      <c r="I42" s="684">
        <v>4.7404525755949267</v>
      </c>
      <c r="J42" s="684">
        <v>18.778308912356678</v>
      </c>
      <c r="K42" s="691">
        <v>7.2483049059096629</v>
      </c>
      <c r="L42" s="684">
        <v>5.1992060506525011</v>
      </c>
      <c r="M42" s="684">
        <v>2.0490988552571618</v>
      </c>
      <c r="N42" s="691">
        <v>2.0490988552571618</v>
      </c>
      <c r="O42" s="314">
        <v>0.58108773507292644</v>
      </c>
    </row>
    <row r="43" spans="1:15" ht="15.75" x14ac:dyDescent="0.25">
      <c r="A43" s="40" t="s">
        <v>38</v>
      </c>
      <c r="B43" s="310">
        <v>120.24816432753974</v>
      </c>
      <c r="C43" s="793">
        <v>37.991449019425595</v>
      </c>
      <c r="D43" s="691">
        <v>82.256715308114138</v>
      </c>
      <c r="E43" s="691">
        <v>0.9294544102611767</v>
      </c>
      <c r="F43" s="691">
        <v>0.9294544102611767</v>
      </c>
      <c r="G43" s="691">
        <v>0.23236360256529418</v>
      </c>
      <c r="H43" s="691">
        <v>24.630541871921181</v>
      </c>
      <c r="I43" s="684">
        <v>4.879635653871178</v>
      </c>
      <c r="J43" s="684">
        <v>19.750906218050005</v>
      </c>
      <c r="K43" s="691">
        <v>6.6223626731108842</v>
      </c>
      <c r="L43" s="684">
        <v>5.111999256436472</v>
      </c>
      <c r="M43" s="684">
        <v>1.510363416674412</v>
      </c>
      <c r="N43" s="691">
        <v>4.1825448461752952</v>
      </c>
      <c r="O43" s="314">
        <v>0.46472720513058835</v>
      </c>
    </row>
    <row r="44" spans="1:15" ht="15.75" x14ac:dyDescent="0.25">
      <c r="A44" s="40" t="s">
        <v>39</v>
      </c>
      <c r="B44" s="310">
        <v>122.96761852712119</v>
      </c>
      <c r="C44" s="793">
        <v>46.112856947670451</v>
      </c>
      <c r="D44" s="691">
        <v>76.854761579450752</v>
      </c>
      <c r="E44" s="691">
        <v>2.3910370269162455</v>
      </c>
      <c r="F44" s="691">
        <v>0.34157671813089219</v>
      </c>
      <c r="G44" s="691">
        <v>1.7078835906544612</v>
      </c>
      <c r="H44" s="691">
        <v>29.375597759256728</v>
      </c>
      <c r="I44" s="684">
        <v>9.2225713895340888</v>
      </c>
      <c r="J44" s="684">
        <v>20.153026369722642</v>
      </c>
      <c r="K44" s="691">
        <v>4.7820740538324911</v>
      </c>
      <c r="L44" s="684">
        <v>2.7326137450471375</v>
      </c>
      <c r="M44" s="684">
        <v>2.0494603087853531</v>
      </c>
      <c r="N44" s="691">
        <v>6.4899576444869522</v>
      </c>
      <c r="O44" s="314">
        <v>1.0247301543926766</v>
      </c>
    </row>
    <row r="45" spans="1:15" ht="15.75" x14ac:dyDescent="0.25">
      <c r="A45" s="40" t="s">
        <v>40</v>
      </c>
      <c r="B45" s="310">
        <v>114.48878160803935</v>
      </c>
      <c r="C45" s="793">
        <v>43.499031957959318</v>
      </c>
      <c r="D45" s="691">
        <v>70.989749650080043</v>
      </c>
      <c r="E45" s="691">
        <v>8.3813163695490023E-2</v>
      </c>
      <c r="F45" s="691">
        <v>0</v>
      </c>
      <c r="G45" s="691">
        <v>0.16762632739098005</v>
      </c>
      <c r="H45" s="691">
        <v>29.921299439289935</v>
      </c>
      <c r="I45" s="684">
        <v>5.2802293128158704</v>
      </c>
      <c r="J45" s="684">
        <v>24.641070126474062</v>
      </c>
      <c r="K45" s="691">
        <v>7.8784373873760609</v>
      </c>
      <c r="L45" s="684">
        <v>5.2802293128158704</v>
      </c>
      <c r="M45" s="684">
        <v>2.5982080745601905</v>
      </c>
      <c r="N45" s="691">
        <v>5.2802293128158704</v>
      </c>
      <c r="O45" s="314">
        <v>0.16762632739098005</v>
      </c>
    </row>
    <row r="46" spans="1:15" ht="15.75" x14ac:dyDescent="0.25">
      <c r="A46" s="40" t="s">
        <v>41</v>
      </c>
      <c r="B46" s="310">
        <v>123.54678329782064</v>
      </c>
      <c r="C46" s="793">
        <v>63.922844005831557</v>
      </c>
      <c r="D46" s="691">
        <v>59.623939291989089</v>
      </c>
      <c r="E46" s="691">
        <v>0.37381780120369335</v>
      </c>
      <c r="F46" s="691">
        <v>0.37381780120369335</v>
      </c>
      <c r="G46" s="691">
        <v>0</v>
      </c>
      <c r="H46" s="691">
        <v>52.147583267915216</v>
      </c>
      <c r="I46" s="684">
        <v>5.6072670180554001</v>
      </c>
      <c r="J46" s="684">
        <v>46.540316249859814</v>
      </c>
      <c r="K46" s="691">
        <v>2.9905424096295468</v>
      </c>
      <c r="L46" s="684">
        <v>1.1214534036110799</v>
      </c>
      <c r="M46" s="684">
        <v>1.8690890060184666</v>
      </c>
      <c r="N46" s="691">
        <v>7.2894471234720202</v>
      </c>
      <c r="O46" s="314">
        <v>0.74763560240738669</v>
      </c>
    </row>
    <row r="47" spans="1:15" ht="15.75" x14ac:dyDescent="0.25">
      <c r="A47" s="98" t="s">
        <v>42</v>
      </c>
      <c r="B47" s="313">
        <v>101.76871703819455</v>
      </c>
      <c r="C47" s="792">
        <v>41.084976988462401</v>
      </c>
      <c r="D47" s="689">
        <v>60.68374004973213</v>
      </c>
      <c r="E47" s="689">
        <v>1.635059180363488</v>
      </c>
      <c r="F47" s="689">
        <v>0.8339899175008394</v>
      </c>
      <c r="G47" s="689">
        <v>0.4499156133886108</v>
      </c>
      <c r="H47" s="689">
        <v>26.709624463118992</v>
      </c>
      <c r="I47" s="687">
        <v>4.554023891616426</v>
      </c>
      <c r="J47" s="687">
        <v>22.155600571502564</v>
      </c>
      <c r="K47" s="689">
        <v>7.9338777678040389</v>
      </c>
      <c r="L47" s="687">
        <v>5.4099609122093932</v>
      </c>
      <c r="M47" s="687">
        <v>2.5239168555946461</v>
      </c>
      <c r="N47" s="689">
        <v>2.9848060205293203</v>
      </c>
      <c r="O47" s="690">
        <v>0.53770402575712017</v>
      </c>
    </row>
    <row r="48" spans="1:15" ht="15.75" x14ac:dyDescent="0.25">
      <c r="A48" s="40"/>
      <c r="B48" s="310"/>
      <c r="C48" s="793"/>
      <c r="D48" s="691"/>
      <c r="E48" s="691"/>
      <c r="F48" s="691"/>
      <c r="G48" s="691"/>
      <c r="H48" s="691"/>
      <c r="I48" s="691"/>
      <c r="J48" s="691"/>
      <c r="K48" s="691"/>
      <c r="L48" s="691"/>
      <c r="M48" s="691"/>
      <c r="N48" s="691"/>
      <c r="O48" s="314"/>
    </row>
    <row r="49" spans="1:15" ht="15.75" x14ac:dyDescent="0.25">
      <c r="A49" s="98" t="s">
        <v>43</v>
      </c>
      <c r="B49" s="310"/>
      <c r="C49" s="793"/>
      <c r="D49" s="691"/>
      <c r="E49" s="691"/>
      <c r="F49" s="691"/>
      <c r="G49" s="691"/>
      <c r="H49" s="691"/>
      <c r="I49" s="691"/>
      <c r="J49" s="691"/>
      <c r="K49" s="691"/>
      <c r="L49" s="691"/>
      <c r="M49" s="691"/>
      <c r="N49" s="691"/>
      <c r="O49" s="314"/>
    </row>
    <row r="50" spans="1:15" ht="15.75" x14ac:dyDescent="0.25">
      <c r="A50" s="101" t="s">
        <v>44</v>
      </c>
      <c r="B50" s="310">
        <v>54.014740108611328</v>
      </c>
      <c r="C50" s="793">
        <v>32.874321179208692</v>
      </c>
      <c r="D50" s="691">
        <v>21.140418929402639</v>
      </c>
      <c r="E50" s="691">
        <v>4.6547711404189291</v>
      </c>
      <c r="F50" s="691">
        <v>1.4546159813809154</v>
      </c>
      <c r="G50" s="691">
        <v>0.38789759503491072</v>
      </c>
      <c r="H50" s="691">
        <v>17.843289371605895</v>
      </c>
      <c r="I50" s="684">
        <v>3.8789759503491079</v>
      </c>
      <c r="J50" s="684">
        <v>13.964313421256788</v>
      </c>
      <c r="K50" s="691">
        <v>7.0791311093871219</v>
      </c>
      <c r="L50" s="684">
        <v>3.9759503491078356</v>
      </c>
      <c r="M50" s="684">
        <v>3.1031807602792858</v>
      </c>
      <c r="N50" s="692">
        <v>0.29092319627618307</v>
      </c>
      <c r="O50" s="693">
        <v>1.1636927851047323</v>
      </c>
    </row>
    <row r="51" spans="1:15" ht="15.75" x14ac:dyDescent="0.25">
      <c r="A51" s="101" t="s">
        <v>45</v>
      </c>
      <c r="B51" s="310">
        <v>77.672361936321323</v>
      </c>
      <c r="C51" s="793">
        <v>39.363846470445459</v>
      </c>
      <c r="D51" s="691">
        <v>38.308515465875871</v>
      </c>
      <c r="E51" s="691">
        <v>2.849393712337875</v>
      </c>
      <c r="F51" s="691">
        <v>1.4774634063974166</v>
      </c>
      <c r="G51" s="691">
        <v>1.1608641050265416</v>
      </c>
      <c r="H51" s="691">
        <v>24.69474550692825</v>
      </c>
      <c r="I51" s="684">
        <v>4.2213240182783327</v>
      </c>
      <c r="J51" s="684">
        <v>20.473421488649915</v>
      </c>
      <c r="K51" s="691">
        <v>7.3873170319870836</v>
      </c>
      <c r="L51" s="684">
        <v>5.065588821934</v>
      </c>
      <c r="M51" s="684">
        <v>2.3217282100530832</v>
      </c>
      <c r="N51" s="692">
        <v>1.2663972054835</v>
      </c>
      <c r="O51" s="693">
        <v>0.52766550228479159</v>
      </c>
    </row>
    <row r="52" spans="1:15" ht="15.75" x14ac:dyDescent="0.25">
      <c r="A52" s="101" t="s">
        <v>46</v>
      </c>
      <c r="B52" s="310">
        <v>86.016050179872721</v>
      </c>
      <c r="C52" s="793">
        <v>36.205147126648832</v>
      </c>
      <c r="D52" s="691">
        <v>49.810903053223868</v>
      </c>
      <c r="E52" s="691">
        <v>2.3060603265381423</v>
      </c>
      <c r="F52" s="691">
        <v>0.92242413061525685</v>
      </c>
      <c r="G52" s="691">
        <v>0.23060603265381421</v>
      </c>
      <c r="H52" s="691">
        <v>24.098330412323588</v>
      </c>
      <c r="I52" s="684">
        <v>3.5743935061341205</v>
      </c>
      <c r="J52" s="684">
        <v>20.523936906189466</v>
      </c>
      <c r="K52" s="691">
        <v>6.3416658979798912</v>
      </c>
      <c r="L52" s="684">
        <v>4.38151462042247</v>
      </c>
      <c r="M52" s="684">
        <v>1.9601512775574208</v>
      </c>
      <c r="N52" s="692">
        <v>1.4989392122497927</v>
      </c>
      <c r="O52" s="693">
        <v>0.80712111428834976</v>
      </c>
    </row>
    <row r="53" spans="1:15" ht="15.75" x14ac:dyDescent="0.25">
      <c r="A53" s="101" t="s">
        <v>47</v>
      </c>
      <c r="B53" s="310">
        <v>103.6275415896488</v>
      </c>
      <c r="C53" s="793">
        <v>42.629390018484287</v>
      </c>
      <c r="D53" s="691">
        <v>60.998151571164506</v>
      </c>
      <c r="E53" s="691">
        <v>1.6173752310536045</v>
      </c>
      <c r="F53" s="691">
        <v>1.6173752310536045</v>
      </c>
      <c r="G53" s="691">
        <v>0.46210720887245837</v>
      </c>
      <c r="H53" s="691">
        <v>29.228280961182996</v>
      </c>
      <c r="I53" s="684">
        <v>4.9676524953789274</v>
      </c>
      <c r="J53" s="684">
        <v>24.260628465804064</v>
      </c>
      <c r="K53" s="691">
        <v>7.393715341959334</v>
      </c>
      <c r="L53" s="684">
        <v>4.3900184842883547</v>
      </c>
      <c r="M53" s="684">
        <v>3.0036968576709797</v>
      </c>
      <c r="N53" s="692">
        <v>1.9639556377079481</v>
      </c>
      <c r="O53" s="693">
        <v>0.34658040665434375</v>
      </c>
    </row>
    <row r="54" spans="1:15" ht="15.75" x14ac:dyDescent="0.25">
      <c r="A54" s="101" t="s">
        <v>48</v>
      </c>
      <c r="B54" s="310">
        <v>115.13854394378126</v>
      </c>
      <c r="C54" s="793">
        <v>50.358806496286036</v>
      </c>
      <c r="D54" s="691">
        <v>64.779737447495222</v>
      </c>
      <c r="E54" s="691">
        <v>1.4878738282993602</v>
      </c>
      <c r="F54" s="691">
        <v>0.3433554988383139</v>
      </c>
      <c r="G54" s="691">
        <v>0.57225916473052318</v>
      </c>
      <c r="H54" s="691">
        <v>34.793357215615806</v>
      </c>
      <c r="I54" s="684">
        <v>5.6081398143591272</v>
      </c>
      <c r="J54" s="684">
        <v>29.185217401256679</v>
      </c>
      <c r="K54" s="691">
        <v>8.9272429697961613</v>
      </c>
      <c r="L54" s="684">
        <v>6.2948508120357545</v>
      </c>
      <c r="M54" s="684">
        <v>2.6323921577604068</v>
      </c>
      <c r="N54" s="692">
        <v>3.3191031554370345</v>
      </c>
      <c r="O54" s="693">
        <v>0.91561466356883703</v>
      </c>
    </row>
    <row r="55" spans="1:15" ht="15.75" x14ac:dyDescent="0.25">
      <c r="A55" s="101" t="s">
        <v>49</v>
      </c>
      <c r="B55" s="310">
        <v>114.95932035780105</v>
      </c>
      <c r="C55" s="793">
        <v>45.961253202679011</v>
      </c>
      <c r="D55" s="691">
        <v>68.998067155122044</v>
      </c>
      <c r="E55" s="691">
        <v>0.56187351103519578</v>
      </c>
      <c r="F55" s="691">
        <v>0.44949880882815657</v>
      </c>
      <c r="G55" s="691">
        <v>0.22474940441407829</v>
      </c>
      <c r="H55" s="691">
        <v>33.26291185328359</v>
      </c>
      <c r="I55" s="684">
        <v>5.2816110037308404</v>
      </c>
      <c r="J55" s="684">
        <v>27.981300849552749</v>
      </c>
      <c r="K55" s="691">
        <v>7.6414797500786618</v>
      </c>
      <c r="L55" s="684">
        <v>5.731109812558997</v>
      </c>
      <c r="M55" s="684">
        <v>1.9103699375196654</v>
      </c>
      <c r="N55" s="692">
        <v>3.5959904706252526</v>
      </c>
      <c r="O55" s="693">
        <v>0.22474940441407829</v>
      </c>
    </row>
    <row r="56" spans="1:15" ht="15.75" x14ac:dyDescent="0.25">
      <c r="A56" s="101" t="s">
        <v>50</v>
      </c>
      <c r="B56" s="310">
        <v>118.86632825719121</v>
      </c>
      <c r="C56" s="793">
        <v>43.993231810490691</v>
      </c>
      <c r="D56" s="691">
        <v>74.873096446700515</v>
      </c>
      <c r="E56" s="691">
        <v>0.31725888324873097</v>
      </c>
      <c r="F56" s="691">
        <v>0.31725888324873097</v>
      </c>
      <c r="G56" s="691">
        <v>0.21150592216582065</v>
      </c>
      <c r="H56" s="691">
        <v>30.879864636209813</v>
      </c>
      <c r="I56" s="684">
        <v>5.1818950930626055</v>
      </c>
      <c r="J56" s="684">
        <v>25.697969543147206</v>
      </c>
      <c r="K56" s="691">
        <v>7.7199661590524533</v>
      </c>
      <c r="L56" s="684">
        <v>4.4416243654822338</v>
      </c>
      <c r="M56" s="684">
        <v>3.2783417935702199</v>
      </c>
      <c r="N56" s="692">
        <v>4.230118443316413</v>
      </c>
      <c r="O56" s="693">
        <v>0.31725888324873097</v>
      </c>
    </row>
    <row r="57" spans="1:15" ht="15.75" x14ac:dyDescent="0.25">
      <c r="A57" s="101" t="s">
        <v>51</v>
      </c>
      <c r="B57" s="310">
        <v>123.55785498324546</v>
      </c>
      <c r="C57" s="793">
        <v>45.078970060141678</v>
      </c>
      <c r="D57" s="691">
        <v>78.478884923103791</v>
      </c>
      <c r="E57" s="691">
        <v>1.0915004857177162</v>
      </c>
      <c r="F57" s="691">
        <v>0.54575024285885809</v>
      </c>
      <c r="G57" s="691">
        <v>0.65490029143062978</v>
      </c>
      <c r="H57" s="691">
        <v>28.269862580088848</v>
      </c>
      <c r="I57" s="684">
        <v>5.6758025257321236</v>
      </c>
      <c r="J57" s="684">
        <v>22.594060054356724</v>
      </c>
      <c r="K57" s="691">
        <v>8.4045537400264134</v>
      </c>
      <c r="L57" s="684">
        <v>6.2215527685909828</v>
      </c>
      <c r="M57" s="684">
        <v>2.1830009714354324</v>
      </c>
      <c r="N57" s="692">
        <v>5.7849525743038956</v>
      </c>
      <c r="O57" s="693">
        <v>0.32745014571531489</v>
      </c>
    </row>
    <row r="58" spans="1:15" ht="15.75" x14ac:dyDescent="0.25">
      <c r="A58" s="101" t="s">
        <v>52</v>
      </c>
      <c r="B58" s="310">
        <v>122.79529087067144</v>
      </c>
      <c r="C58" s="793">
        <v>37.302169131915996</v>
      </c>
      <c r="D58" s="691">
        <v>85.493121738755434</v>
      </c>
      <c r="E58" s="691">
        <v>0.21561947475095952</v>
      </c>
      <c r="F58" s="691">
        <v>0.43123894950191904</v>
      </c>
      <c r="G58" s="691">
        <v>0.10780973737547976</v>
      </c>
      <c r="H58" s="691">
        <v>23.394713010479105</v>
      </c>
      <c r="I58" s="684">
        <v>3.8811505455172708</v>
      </c>
      <c r="J58" s="684">
        <v>19.513562464961836</v>
      </c>
      <c r="K58" s="691">
        <v>8.7325887274138605</v>
      </c>
      <c r="L58" s="684">
        <v>6.4685842425287854</v>
      </c>
      <c r="M58" s="684">
        <v>2.2640044848850747</v>
      </c>
      <c r="N58" s="692">
        <v>4.0967700202682309</v>
      </c>
      <c r="O58" s="693">
        <v>0.32342921212643921</v>
      </c>
    </row>
    <row r="59" spans="1:15" ht="15.75" x14ac:dyDescent="0.25">
      <c r="A59" s="101" t="s">
        <v>53</v>
      </c>
      <c r="B59" s="310">
        <v>107.63590064015655</v>
      </c>
      <c r="C59" s="793">
        <v>38.197187083691922</v>
      </c>
      <c r="D59" s="691">
        <v>69.438713556464634</v>
      </c>
      <c r="E59" s="691">
        <v>0.82524786909210945</v>
      </c>
      <c r="F59" s="691">
        <v>0.58946276363722105</v>
      </c>
      <c r="G59" s="691">
        <v>0.4715702109097768</v>
      </c>
      <c r="H59" s="691">
        <v>21.928014807304624</v>
      </c>
      <c r="I59" s="684">
        <v>3.3009914763684378</v>
      </c>
      <c r="J59" s="684">
        <v>18.627023330936183</v>
      </c>
      <c r="K59" s="691">
        <v>9.9029744291053134</v>
      </c>
      <c r="L59" s="684">
        <v>7.4272308218289851</v>
      </c>
      <c r="M59" s="684">
        <v>2.4757436072763284</v>
      </c>
      <c r="N59" s="692">
        <v>4.1262393454605473</v>
      </c>
      <c r="O59" s="693">
        <v>0.3536776581823326</v>
      </c>
    </row>
    <row r="60" spans="1:15" ht="15.75" x14ac:dyDescent="0.25">
      <c r="A60" s="98" t="s">
        <v>42</v>
      </c>
      <c r="B60" s="313">
        <v>101.76871703819455</v>
      </c>
      <c r="C60" s="792">
        <v>41.084976988462401</v>
      </c>
      <c r="D60" s="689">
        <v>60.68374004973213</v>
      </c>
      <c r="E60" s="689">
        <v>1.635059180363488</v>
      </c>
      <c r="F60" s="689">
        <v>0.8339899175008394</v>
      </c>
      <c r="G60" s="689">
        <v>0.4499156133886108</v>
      </c>
      <c r="H60" s="689">
        <v>26.709624463118992</v>
      </c>
      <c r="I60" s="687">
        <v>4.554023891616426</v>
      </c>
      <c r="J60" s="687">
        <v>22.155600571502564</v>
      </c>
      <c r="K60" s="689">
        <v>7.9338777678040389</v>
      </c>
      <c r="L60" s="687">
        <v>5.4099609122093932</v>
      </c>
      <c r="M60" s="687">
        <v>2.5239168555946461</v>
      </c>
      <c r="N60" s="689">
        <v>2.9848060205293203</v>
      </c>
      <c r="O60" s="690">
        <v>0.53770402575712017</v>
      </c>
    </row>
    <row r="61" spans="1:15" ht="15.75" x14ac:dyDescent="0.25">
      <c r="A61" s="14"/>
      <c r="B61" s="15"/>
      <c r="C61" s="85"/>
      <c r="D61" s="64"/>
      <c r="E61" s="64"/>
      <c r="F61" s="64"/>
      <c r="G61" s="64"/>
      <c r="H61" s="64"/>
      <c r="I61" s="64"/>
      <c r="J61" s="64"/>
      <c r="K61" s="64"/>
      <c r="L61" s="64"/>
      <c r="M61" s="64"/>
      <c r="N61" s="64"/>
      <c r="O61" s="16"/>
    </row>
    <row r="62" spans="1:15" ht="15.75" x14ac:dyDescent="0.25">
      <c r="A62" s="50"/>
      <c r="B62" s="50"/>
      <c r="C62" s="44"/>
      <c r="D62" s="66"/>
      <c r="E62" s="66"/>
      <c r="F62" s="66"/>
      <c r="G62" s="66"/>
      <c r="H62" s="66"/>
      <c r="I62" s="66"/>
      <c r="J62" s="66"/>
      <c r="K62" s="66"/>
      <c r="L62" s="66"/>
      <c r="M62" s="66"/>
      <c r="N62" s="66"/>
      <c r="O62" s="67"/>
    </row>
    <row r="63" spans="1:15" ht="15.75" x14ac:dyDescent="0.25">
      <c r="A63" s="28" t="s">
        <v>762</v>
      </c>
      <c r="B63" s="28"/>
      <c r="C63" s="28"/>
      <c r="D63" s="28"/>
      <c r="E63" s="28"/>
      <c r="F63" s="28"/>
      <c r="G63" s="28"/>
      <c r="H63" s="28"/>
      <c r="I63" s="28"/>
      <c r="J63" s="28"/>
      <c r="K63" s="28"/>
      <c r="L63" s="28"/>
      <c r="M63" s="28"/>
      <c r="N63" s="28"/>
      <c r="O63" s="28"/>
    </row>
    <row r="64" spans="1:15" ht="15.75" x14ac:dyDescent="0.25">
      <c r="A64" s="28"/>
      <c r="B64" s="28"/>
      <c r="C64" s="28"/>
      <c r="D64" s="28"/>
      <c r="E64" s="28"/>
      <c r="F64" s="28"/>
      <c r="G64" s="28"/>
      <c r="H64" s="28"/>
      <c r="I64" s="28"/>
      <c r="J64" s="28"/>
      <c r="K64" s="28"/>
      <c r="L64" s="28"/>
      <c r="M64" s="28"/>
      <c r="N64" s="28"/>
      <c r="O64" s="28"/>
    </row>
    <row r="65" spans="1:15" ht="15.75" x14ac:dyDescent="0.25">
      <c r="A65" s="649" t="s">
        <v>351</v>
      </c>
      <c r="B65" s="233"/>
      <c r="C65" s="233"/>
      <c r="D65" s="233"/>
      <c r="E65" s="233"/>
      <c r="F65" s="233"/>
      <c r="G65" s="233"/>
      <c r="H65" s="233"/>
      <c r="I65" s="233"/>
      <c r="J65" s="233"/>
      <c r="K65" s="233"/>
      <c r="L65" s="233"/>
      <c r="M65" s="233"/>
      <c r="N65" s="233"/>
      <c r="O65" s="28"/>
    </row>
    <row r="66" spans="1:15" ht="15.75" x14ac:dyDescent="0.25">
      <c r="A66" s="1176" t="s">
        <v>953</v>
      </c>
      <c r="B66" s="1176"/>
      <c r="C66" s="1176"/>
      <c r="D66" s="1176"/>
      <c r="E66" s="1176"/>
      <c r="F66" s="1176"/>
      <c r="G66" s="1176"/>
      <c r="H66" s="1176"/>
      <c r="I66" s="1176"/>
      <c r="J66" s="1176"/>
      <c r="K66" s="1176"/>
      <c r="L66" s="1176"/>
      <c r="M66" s="1176"/>
      <c r="N66" s="1176"/>
      <c r="O66" s="28"/>
    </row>
    <row r="67" spans="1:15" ht="15.75" x14ac:dyDescent="0.25">
      <c r="A67" t="s">
        <v>1033</v>
      </c>
      <c r="B67" s="28"/>
      <c r="C67" s="28"/>
      <c r="D67" s="28"/>
      <c r="E67" s="28"/>
      <c r="F67" s="28"/>
      <c r="G67" s="28"/>
      <c r="H67" s="28"/>
      <c r="I67" s="28"/>
      <c r="J67" s="28"/>
      <c r="K67" s="28"/>
      <c r="L67" s="28"/>
      <c r="M67" s="28"/>
      <c r="N67" s="28"/>
      <c r="O67" s="28"/>
    </row>
  </sheetData>
  <mergeCells count="3">
    <mergeCell ref="A66:N66"/>
    <mergeCell ref="A1:O1"/>
    <mergeCell ref="B3:O3"/>
  </mergeCells>
  <pageMargins left="0.25" right="0.25" top="0.75" bottom="0.75" header="0.3" footer="0.3"/>
  <pageSetup paperSize="9" scale="5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9" tint="0.39997558519241921"/>
    <pageSetUpPr fitToPage="1"/>
  </sheetPr>
  <dimension ref="A1:O415"/>
  <sheetViews>
    <sheetView workbookViewId="0">
      <selection activeCell="A415" sqref="A415"/>
    </sheetView>
  </sheetViews>
  <sheetFormatPr defaultRowHeight="15" x14ac:dyDescent="0.25"/>
  <cols>
    <col min="1" max="1" width="14.140625" customWidth="1"/>
    <col min="2" max="2" width="13.7109375" customWidth="1"/>
    <col min="3" max="3" width="17.85546875" customWidth="1"/>
    <col min="4" max="15" width="13.7109375" customWidth="1"/>
  </cols>
  <sheetData>
    <row r="1" spans="1:15" ht="15.75" x14ac:dyDescent="0.25">
      <c r="A1" s="3" t="s">
        <v>896</v>
      </c>
      <c r="B1" s="3"/>
      <c r="C1" s="3"/>
      <c r="D1" s="28"/>
      <c r="E1" s="28"/>
      <c r="F1" s="28"/>
      <c r="G1" s="28"/>
      <c r="H1" s="28"/>
      <c r="I1" s="28"/>
      <c r="J1" s="28"/>
      <c r="K1" s="28"/>
      <c r="L1" s="28"/>
      <c r="M1" s="28"/>
      <c r="N1" s="28"/>
      <c r="O1" s="28"/>
    </row>
    <row r="2" spans="1:15" ht="15.75" x14ac:dyDescent="0.25">
      <c r="A2" s="28"/>
      <c r="B2" s="3"/>
      <c r="C2" s="3"/>
      <c r="D2" s="28"/>
      <c r="E2" s="28"/>
      <c r="F2" s="28"/>
      <c r="G2" s="28"/>
      <c r="H2" s="28"/>
      <c r="I2" s="28"/>
      <c r="J2" s="28"/>
      <c r="K2" s="28"/>
      <c r="L2" s="28"/>
      <c r="M2" s="28"/>
      <c r="N2" s="28"/>
      <c r="O2" s="28"/>
    </row>
    <row r="3" spans="1:15" ht="15.75" x14ac:dyDescent="0.25">
      <c r="A3" s="94"/>
      <c r="B3" s="1224" t="s">
        <v>357</v>
      </c>
      <c r="C3" s="1186" t="s">
        <v>358</v>
      </c>
      <c r="D3" s="1192" t="s">
        <v>798</v>
      </c>
      <c r="E3" s="1192"/>
      <c r="F3" s="1192"/>
      <c r="G3" s="1192"/>
      <c r="H3" s="1192"/>
      <c r="I3" s="1192"/>
      <c r="J3" s="1192"/>
      <c r="K3" s="1192"/>
      <c r="L3" s="1192"/>
      <c r="M3" s="1192"/>
      <c r="N3" s="1192"/>
      <c r="O3" s="1193"/>
    </row>
    <row r="4" spans="1:15" ht="94.5" x14ac:dyDescent="0.25">
      <c r="A4" s="605"/>
      <c r="B4" s="1225"/>
      <c r="C4" s="1241"/>
      <c r="D4" s="96" t="s">
        <v>8</v>
      </c>
      <c r="E4" s="96" t="s">
        <v>843</v>
      </c>
      <c r="F4" s="96" t="s">
        <v>9</v>
      </c>
      <c r="G4" s="96" t="s">
        <v>844</v>
      </c>
      <c r="H4" s="1016" t="s">
        <v>10</v>
      </c>
      <c r="I4" s="96" t="s">
        <v>343</v>
      </c>
      <c r="J4" s="96" t="s">
        <v>344</v>
      </c>
      <c r="K4" s="1016" t="s">
        <v>221</v>
      </c>
      <c r="L4" s="96" t="s">
        <v>345</v>
      </c>
      <c r="M4" s="96" t="s">
        <v>346</v>
      </c>
      <c r="N4" s="96" t="s">
        <v>14</v>
      </c>
      <c r="O4" s="606" t="s">
        <v>15</v>
      </c>
    </row>
    <row r="5" spans="1:15" ht="31.5" x14ac:dyDescent="0.25">
      <c r="A5" s="682" t="s">
        <v>359</v>
      </c>
      <c r="B5" s="696"/>
      <c r="C5" s="726"/>
      <c r="D5" s="12"/>
      <c r="E5" s="608"/>
      <c r="F5" s="608"/>
      <c r="G5" s="608"/>
      <c r="H5" s="1017"/>
      <c r="I5" s="608"/>
      <c r="J5" s="608"/>
      <c r="K5" s="1017"/>
      <c r="L5" s="608"/>
      <c r="M5" s="608"/>
      <c r="N5" s="608"/>
      <c r="O5" s="13"/>
    </row>
    <row r="6" spans="1:15" ht="15.75" x14ac:dyDescent="0.25">
      <c r="A6" s="620" t="s">
        <v>360</v>
      </c>
      <c r="B6" s="14">
        <v>38</v>
      </c>
      <c r="C6" s="40">
        <f>B6-D6</f>
        <v>24</v>
      </c>
      <c r="D6" s="14">
        <v>14</v>
      </c>
      <c r="E6" s="55">
        <v>0</v>
      </c>
      <c r="F6" s="80">
        <v>1</v>
      </c>
      <c r="G6" s="55">
        <v>0</v>
      </c>
      <c r="H6" s="1050">
        <v>16</v>
      </c>
      <c r="I6" s="55">
        <v>2</v>
      </c>
      <c r="J6" s="55">
        <v>14</v>
      </c>
      <c r="K6" s="1050">
        <v>7</v>
      </c>
      <c r="L6" s="55">
        <v>3</v>
      </c>
      <c r="M6" s="55">
        <v>4</v>
      </c>
      <c r="N6" s="55">
        <v>0</v>
      </c>
      <c r="O6" s="99">
        <v>0</v>
      </c>
    </row>
    <row r="7" spans="1:15" ht="15.75" x14ac:dyDescent="0.25">
      <c r="A7" s="620" t="s">
        <v>361</v>
      </c>
      <c r="B7" s="14">
        <v>22</v>
      </c>
      <c r="C7" s="40">
        <f t="shared" ref="C7:C70" si="0">B7-D7</f>
        <v>11</v>
      </c>
      <c r="D7" s="14">
        <v>11</v>
      </c>
      <c r="E7" s="55">
        <v>0</v>
      </c>
      <c r="F7" s="80">
        <v>0</v>
      </c>
      <c r="G7" s="55">
        <v>1</v>
      </c>
      <c r="H7" s="1050">
        <v>6</v>
      </c>
      <c r="I7" s="55">
        <v>0</v>
      </c>
      <c r="J7" s="55">
        <v>6</v>
      </c>
      <c r="K7" s="1050">
        <v>3</v>
      </c>
      <c r="L7" s="55">
        <v>0</v>
      </c>
      <c r="M7" s="55">
        <v>3</v>
      </c>
      <c r="N7" s="55">
        <v>0</v>
      </c>
      <c r="O7" s="99">
        <v>1</v>
      </c>
    </row>
    <row r="8" spans="1:15" ht="15.75" x14ac:dyDescent="0.25">
      <c r="A8" s="620" t="s">
        <v>362</v>
      </c>
      <c r="B8" s="14">
        <v>65</v>
      </c>
      <c r="C8" s="40">
        <f t="shared" si="0"/>
        <v>18</v>
      </c>
      <c r="D8" s="14">
        <v>47</v>
      </c>
      <c r="E8" s="55">
        <v>0</v>
      </c>
      <c r="F8" s="80">
        <v>2</v>
      </c>
      <c r="G8" s="55">
        <v>0</v>
      </c>
      <c r="H8" s="1050">
        <v>12</v>
      </c>
      <c r="I8" s="55">
        <v>0</v>
      </c>
      <c r="J8" s="55">
        <v>12</v>
      </c>
      <c r="K8" s="1050">
        <v>3</v>
      </c>
      <c r="L8" s="55">
        <v>3</v>
      </c>
      <c r="M8" s="55">
        <v>0</v>
      </c>
      <c r="N8" s="55">
        <v>1</v>
      </c>
      <c r="O8" s="99">
        <v>0</v>
      </c>
    </row>
    <row r="9" spans="1:15" ht="15.75" x14ac:dyDescent="0.25">
      <c r="A9" s="620" t="s">
        <v>363</v>
      </c>
      <c r="B9" s="14">
        <v>8</v>
      </c>
      <c r="C9" s="40">
        <f t="shared" si="0"/>
        <v>4</v>
      </c>
      <c r="D9" s="14">
        <v>4</v>
      </c>
      <c r="E9" s="55">
        <v>0</v>
      </c>
      <c r="F9" s="80">
        <v>1</v>
      </c>
      <c r="G9" s="55">
        <v>0</v>
      </c>
      <c r="H9" s="1050">
        <v>1</v>
      </c>
      <c r="I9" s="55">
        <v>0</v>
      </c>
      <c r="J9" s="55">
        <v>1</v>
      </c>
      <c r="K9" s="1050">
        <v>1</v>
      </c>
      <c r="L9" s="55">
        <v>1</v>
      </c>
      <c r="M9" s="55">
        <v>0</v>
      </c>
      <c r="N9" s="55">
        <v>1</v>
      </c>
      <c r="O9" s="99">
        <v>0</v>
      </c>
    </row>
    <row r="10" spans="1:15" ht="15.75" x14ac:dyDescent="0.25">
      <c r="A10" s="620" t="s">
        <v>364</v>
      </c>
      <c r="B10" s="14">
        <v>7</v>
      </c>
      <c r="C10" s="40">
        <f t="shared" si="0"/>
        <v>4</v>
      </c>
      <c r="D10" s="14">
        <v>3</v>
      </c>
      <c r="E10" s="55">
        <v>0</v>
      </c>
      <c r="F10" s="80">
        <v>0</v>
      </c>
      <c r="G10" s="55">
        <v>0</v>
      </c>
      <c r="H10" s="1050">
        <v>2</v>
      </c>
      <c r="I10" s="55">
        <v>1</v>
      </c>
      <c r="J10" s="55">
        <v>1</v>
      </c>
      <c r="K10" s="1050">
        <v>1</v>
      </c>
      <c r="L10" s="55">
        <v>1</v>
      </c>
      <c r="M10" s="55">
        <v>0</v>
      </c>
      <c r="N10" s="55">
        <v>1</v>
      </c>
      <c r="O10" s="99">
        <v>0</v>
      </c>
    </row>
    <row r="11" spans="1:15" ht="15.75" x14ac:dyDescent="0.25">
      <c r="A11" s="620" t="s">
        <v>365</v>
      </c>
      <c r="B11" s="14">
        <v>47</v>
      </c>
      <c r="C11" s="40">
        <f t="shared" si="0"/>
        <v>33</v>
      </c>
      <c r="D11" s="14">
        <v>14</v>
      </c>
      <c r="E11" s="55">
        <v>1</v>
      </c>
      <c r="F11" s="80">
        <v>0</v>
      </c>
      <c r="G11" s="55">
        <v>0</v>
      </c>
      <c r="H11" s="1050">
        <v>17</v>
      </c>
      <c r="I11" s="55">
        <v>1</v>
      </c>
      <c r="J11" s="55">
        <v>16</v>
      </c>
      <c r="K11" s="1050">
        <v>10</v>
      </c>
      <c r="L11" s="55">
        <v>8</v>
      </c>
      <c r="M11" s="55">
        <v>2</v>
      </c>
      <c r="N11" s="55">
        <v>4</v>
      </c>
      <c r="O11" s="99">
        <v>1</v>
      </c>
    </row>
    <row r="12" spans="1:15" ht="15.75" x14ac:dyDescent="0.25">
      <c r="A12" s="620" t="s">
        <v>366</v>
      </c>
      <c r="B12" s="14">
        <v>38</v>
      </c>
      <c r="C12" s="40">
        <f t="shared" si="0"/>
        <v>14</v>
      </c>
      <c r="D12" s="14">
        <v>24</v>
      </c>
      <c r="E12" s="55">
        <v>0</v>
      </c>
      <c r="F12" s="80">
        <v>1</v>
      </c>
      <c r="G12" s="55">
        <v>0</v>
      </c>
      <c r="H12" s="1050">
        <v>10</v>
      </c>
      <c r="I12" s="55">
        <v>1</v>
      </c>
      <c r="J12" s="55">
        <v>9</v>
      </c>
      <c r="K12" s="1050">
        <v>2</v>
      </c>
      <c r="L12" s="55">
        <v>0</v>
      </c>
      <c r="M12" s="55">
        <v>2</v>
      </c>
      <c r="N12" s="55">
        <v>1</v>
      </c>
      <c r="O12" s="99">
        <v>0</v>
      </c>
    </row>
    <row r="13" spans="1:15" ht="15.75" x14ac:dyDescent="0.25">
      <c r="A13" s="620" t="s">
        <v>367</v>
      </c>
      <c r="B13" s="14">
        <v>50</v>
      </c>
      <c r="C13" s="40">
        <f t="shared" si="0"/>
        <v>18</v>
      </c>
      <c r="D13" s="14">
        <v>32</v>
      </c>
      <c r="E13" s="55">
        <v>0</v>
      </c>
      <c r="F13" s="80">
        <v>0</v>
      </c>
      <c r="G13" s="55">
        <v>0</v>
      </c>
      <c r="H13" s="1050">
        <v>10</v>
      </c>
      <c r="I13" s="55">
        <v>1</v>
      </c>
      <c r="J13" s="55">
        <v>9</v>
      </c>
      <c r="K13" s="1050">
        <v>5</v>
      </c>
      <c r="L13" s="55">
        <v>3</v>
      </c>
      <c r="M13" s="55">
        <v>2</v>
      </c>
      <c r="N13" s="55">
        <v>3</v>
      </c>
      <c r="O13" s="99">
        <v>0</v>
      </c>
    </row>
    <row r="14" spans="1:15" ht="15.75" x14ac:dyDescent="0.25">
      <c r="A14" s="620" t="s">
        <v>368</v>
      </c>
      <c r="B14" s="14">
        <v>40</v>
      </c>
      <c r="C14" s="40">
        <f t="shared" si="0"/>
        <v>18</v>
      </c>
      <c r="D14" s="14">
        <v>22</v>
      </c>
      <c r="E14" s="55">
        <v>0</v>
      </c>
      <c r="F14" s="80">
        <v>2</v>
      </c>
      <c r="G14" s="55">
        <v>1</v>
      </c>
      <c r="H14" s="1050">
        <v>10</v>
      </c>
      <c r="I14" s="55">
        <v>0</v>
      </c>
      <c r="J14" s="55">
        <v>10</v>
      </c>
      <c r="K14" s="1050">
        <v>3</v>
      </c>
      <c r="L14" s="55">
        <v>3</v>
      </c>
      <c r="M14" s="55">
        <v>0</v>
      </c>
      <c r="N14" s="55">
        <v>2</v>
      </c>
      <c r="O14" s="99">
        <v>0</v>
      </c>
    </row>
    <row r="15" spans="1:15" ht="15.75" x14ac:dyDescent="0.25">
      <c r="A15" s="620" t="s">
        <v>369</v>
      </c>
      <c r="B15" s="14">
        <v>26</v>
      </c>
      <c r="C15" s="40">
        <f t="shared" si="0"/>
        <v>7</v>
      </c>
      <c r="D15" s="14">
        <v>19</v>
      </c>
      <c r="E15" s="55">
        <v>0</v>
      </c>
      <c r="F15" s="80">
        <v>0</v>
      </c>
      <c r="G15" s="55">
        <v>0</v>
      </c>
      <c r="H15" s="1050">
        <v>5</v>
      </c>
      <c r="I15" s="55">
        <v>0</v>
      </c>
      <c r="J15" s="55">
        <v>5</v>
      </c>
      <c r="K15" s="1050">
        <v>2</v>
      </c>
      <c r="L15" s="55">
        <v>2</v>
      </c>
      <c r="M15" s="55">
        <v>0</v>
      </c>
      <c r="N15" s="55">
        <v>0</v>
      </c>
      <c r="O15" s="99">
        <v>0</v>
      </c>
    </row>
    <row r="16" spans="1:15" ht="15.75" x14ac:dyDescent="0.25">
      <c r="A16" s="620" t="s">
        <v>370</v>
      </c>
      <c r="B16" s="14">
        <v>37</v>
      </c>
      <c r="C16" s="40">
        <f t="shared" si="0"/>
        <v>23</v>
      </c>
      <c r="D16" s="14">
        <v>14</v>
      </c>
      <c r="E16" s="55">
        <v>1</v>
      </c>
      <c r="F16" s="80">
        <v>4</v>
      </c>
      <c r="G16" s="55">
        <v>0</v>
      </c>
      <c r="H16" s="1050">
        <v>14</v>
      </c>
      <c r="I16" s="55">
        <v>2</v>
      </c>
      <c r="J16" s="55">
        <v>12</v>
      </c>
      <c r="K16" s="1050">
        <v>4</v>
      </c>
      <c r="L16" s="55">
        <v>2</v>
      </c>
      <c r="M16" s="55">
        <v>2</v>
      </c>
      <c r="N16" s="55">
        <v>0</v>
      </c>
      <c r="O16" s="99">
        <v>0</v>
      </c>
    </row>
    <row r="17" spans="1:15" ht="15.75" x14ac:dyDescent="0.25">
      <c r="A17" s="620" t="s">
        <v>371</v>
      </c>
      <c r="B17" s="14">
        <v>17</v>
      </c>
      <c r="C17" s="40">
        <f t="shared" si="0"/>
        <v>11</v>
      </c>
      <c r="D17" s="14">
        <v>6</v>
      </c>
      <c r="E17" s="55">
        <v>1</v>
      </c>
      <c r="F17" s="80">
        <v>0</v>
      </c>
      <c r="G17" s="55">
        <v>1</v>
      </c>
      <c r="H17" s="1050">
        <v>7</v>
      </c>
      <c r="I17" s="55">
        <v>0</v>
      </c>
      <c r="J17" s="55">
        <v>7</v>
      </c>
      <c r="K17" s="1050">
        <v>1</v>
      </c>
      <c r="L17" s="55">
        <v>1</v>
      </c>
      <c r="M17" s="55">
        <v>0</v>
      </c>
      <c r="N17" s="55">
        <v>0</v>
      </c>
      <c r="O17" s="99">
        <v>1</v>
      </c>
    </row>
    <row r="18" spans="1:15" ht="15.75" x14ac:dyDescent="0.25">
      <c r="A18" s="620" t="s">
        <v>372</v>
      </c>
      <c r="B18" s="14">
        <v>16</v>
      </c>
      <c r="C18" s="40">
        <f t="shared" si="0"/>
        <v>6</v>
      </c>
      <c r="D18" s="14">
        <v>10</v>
      </c>
      <c r="E18" s="55">
        <v>0</v>
      </c>
      <c r="F18" s="80">
        <v>0</v>
      </c>
      <c r="G18" s="55">
        <v>0</v>
      </c>
      <c r="H18" s="1050">
        <v>4</v>
      </c>
      <c r="I18" s="55">
        <v>0</v>
      </c>
      <c r="J18" s="55">
        <v>4</v>
      </c>
      <c r="K18" s="1050">
        <v>1</v>
      </c>
      <c r="L18" s="55">
        <v>1</v>
      </c>
      <c r="M18" s="55">
        <v>0</v>
      </c>
      <c r="N18" s="55">
        <v>1</v>
      </c>
      <c r="O18" s="99">
        <v>0</v>
      </c>
    </row>
    <row r="19" spans="1:15" ht="15.75" x14ac:dyDescent="0.25">
      <c r="A19" s="620" t="s">
        <v>373</v>
      </c>
      <c r="B19" s="14">
        <v>19</v>
      </c>
      <c r="C19" s="40">
        <f t="shared" si="0"/>
        <v>11</v>
      </c>
      <c r="D19" s="14">
        <v>8</v>
      </c>
      <c r="E19" s="55">
        <v>0</v>
      </c>
      <c r="F19" s="80">
        <v>0</v>
      </c>
      <c r="G19" s="55">
        <v>1</v>
      </c>
      <c r="H19" s="1050">
        <v>7</v>
      </c>
      <c r="I19" s="55">
        <v>1</v>
      </c>
      <c r="J19" s="55">
        <v>6</v>
      </c>
      <c r="K19" s="1050">
        <v>1</v>
      </c>
      <c r="L19" s="55">
        <v>1</v>
      </c>
      <c r="M19" s="55">
        <v>0</v>
      </c>
      <c r="N19" s="55">
        <v>2</v>
      </c>
      <c r="O19" s="99">
        <v>0</v>
      </c>
    </row>
    <row r="20" spans="1:15" ht="15.75" x14ac:dyDescent="0.25">
      <c r="A20" s="620" t="s">
        <v>374</v>
      </c>
      <c r="B20" s="14">
        <v>34</v>
      </c>
      <c r="C20" s="40">
        <f t="shared" si="0"/>
        <v>12</v>
      </c>
      <c r="D20" s="14">
        <v>22</v>
      </c>
      <c r="E20" s="55">
        <v>0</v>
      </c>
      <c r="F20" s="80">
        <v>0</v>
      </c>
      <c r="G20" s="55">
        <v>0</v>
      </c>
      <c r="H20" s="1050">
        <v>6</v>
      </c>
      <c r="I20" s="55">
        <v>1</v>
      </c>
      <c r="J20" s="55">
        <v>5</v>
      </c>
      <c r="K20" s="1050">
        <v>2</v>
      </c>
      <c r="L20" s="55">
        <v>1</v>
      </c>
      <c r="M20" s="55">
        <v>1</v>
      </c>
      <c r="N20" s="55">
        <v>3</v>
      </c>
      <c r="O20" s="99">
        <v>1</v>
      </c>
    </row>
    <row r="21" spans="1:15" ht="15.75" x14ac:dyDescent="0.25">
      <c r="A21" s="620" t="s">
        <v>375</v>
      </c>
      <c r="B21" s="14">
        <v>10</v>
      </c>
      <c r="C21" s="40">
        <f t="shared" si="0"/>
        <v>5</v>
      </c>
      <c r="D21" s="14">
        <v>5</v>
      </c>
      <c r="E21" s="55">
        <v>0</v>
      </c>
      <c r="F21" s="80">
        <v>0</v>
      </c>
      <c r="G21" s="55">
        <v>0</v>
      </c>
      <c r="H21" s="1050">
        <v>4</v>
      </c>
      <c r="I21" s="55">
        <v>1</v>
      </c>
      <c r="J21" s="55">
        <v>3</v>
      </c>
      <c r="K21" s="1050">
        <v>0</v>
      </c>
      <c r="L21" s="55">
        <v>0</v>
      </c>
      <c r="M21" s="55">
        <v>0</v>
      </c>
      <c r="N21" s="55">
        <v>1</v>
      </c>
      <c r="O21" s="99">
        <v>0</v>
      </c>
    </row>
    <row r="22" spans="1:15" ht="15.75" x14ac:dyDescent="0.25">
      <c r="A22" s="620" t="s">
        <v>376</v>
      </c>
      <c r="B22" s="14">
        <v>8</v>
      </c>
      <c r="C22" s="40">
        <f t="shared" si="0"/>
        <v>7</v>
      </c>
      <c r="D22" s="14">
        <v>1</v>
      </c>
      <c r="E22" s="55">
        <v>0</v>
      </c>
      <c r="F22" s="80">
        <v>0</v>
      </c>
      <c r="G22" s="55">
        <v>0</v>
      </c>
      <c r="H22" s="1050">
        <v>4</v>
      </c>
      <c r="I22" s="55">
        <v>0</v>
      </c>
      <c r="J22" s="55">
        <v>4</v>
      </c>
      <c r="K22" s="1050">
        <v>2</v>
      </c>
      <c r="L22" s="55">
        <v>1</v>
      </c>
      <c r="M22" s="55">
        <v>1</v>
      </c>
      <c r="N22" s="55">
        <v>1</v>
      </c>
      <c r="O22" s="99">
        <v>0</v>
      </c>
    </row>
    <row r="23" spans="1:15" ht="15.75" x14ac:dyDescent="0.25">
      <c r="A23" s="620" t="s">
        <v>377</v>
      </c>
      <c r="B23" s="14">
        <v>2</v>
      </c>
      <c r="C23" s="40">
        <f t="shared" si="0"/>
        <v>2</v>
      </c>
      <c r="D23" s="14">
        <v>0</v>
      </c>
      <c r="E23" s="55">
        <v>0</v>
      </c>
      <c r="F23" s="80">
        <v>0</v>
      </c>
      <c r="G23" s="55">
        <v>0</v>
      </c>
      <c r="H23" s="1050">
        <v>2</v>
      </c>
      <c r="I23" s="55">
        <v>0</v>
      </c>
      <c r="J23" s="55">
        <v>2</v>
      </c>
      <c r="K23" s="1050">
        <v>0</v>
      </c>
      <c r="L23" s="55">
        <v>0</v>
      </c>
      <c r="M23" s="55">
        <v>0</v>
      </c>
      <c r="N23" s="55">
        <v>0</v>
      </c>
      <c r="O23" s="99">
        <v>0</v>
      </c>
    </row>
    <row r="24" spans="1:15" ht="15.75" x14ac:dyDescent="0.25">
      <c r="A24" s="620" t="s">
        <v>378</v>
      </c>
      <c r="B24" s="14">
        <v>2</v>
      </c>
      <c r="C24" s="40">
        <f t="shared" si="0"/>
        <v>1</v>
      </c>
      <c r="D24" s="14">
        <v>1</v>
      </c>
      <c r="E24" s="55">
        <v>0</v>
      </c>
      <c r="F24" s="80">
        <v>0</v>
      </c>
      <c r="G24" s="55">
        <v>0</v>
      </c>
      <c r="H24" s="1050">
        <v>1</v>
      </c>
      <c r="I24" s="55">
        <v>0</v>
      </c>
      <c r="J24" s="55">
        <v>1</v>
      </c>
      <c r="K24" s="1050">
        <v>0</v>
      </c>
      <c r="L24" s="55">
        <v>0</v>
      </c>
      <c r="M24" s="55">
        <v>0</v>
      </c>
      <c r="N24" s="55">
        <v>0</v>
      </c>
      <c r="O24" s="99">
        <v>0</v>
      </c>
    </row>
    <row r="25" spans="1:15" ht="15.75" x14ac:dyDescent="0.25">
      <c r="A25" s="620" t="s">
        <v>379</v>
      </c>
      <c r="B25" s="14">
        <v>10</v>
      </c>
      <c r="C25" s="40">
        <f t="shared" si="0"/>
        <v>4</v>
      </c>
      <c r="D25" s="14">
        <v>6</v>
      </c>
      <c r="E25" s="55">
        <v>0</v>
      </c>
      <c r="F25" s="80">
        <v>0</v>
      </c>
      <c r="G25" s="55">
        <v>0</v>
      </c>
      <c r="H25" s="1050">
        <v>3</v>
      </c>
      <c r="I25" s="55">
        <v>0</v>
      </c>
      <c r="J25" s="55">
        <v>3</v>
      </c>
      <c r="K25" s="1050">
        <v>0</v>
      </c>
      <c r="L25" s="55">
        <v>0</v>
      </c>
      <c r="M25" s="55">
        <v>0</v>
      </c>
      <c r="N25" s="55">
        <v>1</v>
      </c>
      <c r="O25" s="99">
        <v>0</v>
      </c>
    </row>
    <row r="26" spans="1:15" ht="15.75" x14ac:dyDescent="0.25">
      <c r="A26" s="620" t="s">
        <v>380</v>
      </c>
      <c r="B26" s="14">
        <v>37</v>
      </c>
      <c r="C26" s="40">
        <f t="shared" si="0"/>
        <v>15</v>
      </c>
      <c r="D26" s="14">
        <v>22</v>
      </c>
      <c r="E26" s="55">
        <v>0</v>
      </c>
      <c r="F26" s="80">
        <v>0</v>
      </c>
      <c r="G26" s="55">
        <v>0</v>
      </c>
      <c r="H26" s="1050">
        <v>9</v>
      </c>
      <c r="I26" s="55">
        <v>4</v>
      </c>
      <c r="J26" s="55">
        <v>5</v>
      </c>
      <c r="K26" s="1050">
        <v>5</v>
      </c>
      <c r="L26" s="55">
        <v>4</v>
      </c>
      <c r="M26" s="55">
        <v>1</v>
      </c>
      <c r="N26" s="55">
        <v>1</v>
      </c>
      <c r="O26" s="99">
        <v>0</v>
      </c>
    </row>
    <row r="27" spans="1:15" ht="15.75" x14ac:dyDescent="0.25">
      <c r="A27" s="620" t="s">
        <v>381</v>
      </c>
      <c r="B27" s="14">
        <v>67</v>
      </c>
      <c r="C27" s="40">
        <f t="shared" si="0"/>
        <v>18</v>
      </c>
      <c r="D27" s="14">
        <v>49</v>
      </c>
      <c r="E27" s="55">
        <v>1</v>
      </c>
      <c r="F27" s="80">
        <v>0</v>
      </c>
      <c r="G27" s="55">
        <v>0</v>
      </c>
      <c r="H27" s="1050">
        <v>8</v>
      </c>
      <c r="I27" s="55">
        <v>1</v>
      </c>
      <c r="J27" s="55">
        <v>7</v>
      </c>
      <c r="K27" s="1050">
        <v>2</v>
      </c>
      <c r="L27" s="55">
        <v>2</v>
      </c>
      <c r="M27" s="55">
        <v>0</v>
      </c>
      <c r="N27" s="55">
        <v>7</v>
      </c>
      <c r="O27" s="99">
        <v>0</v>
      </c>
    </row>
    <row r="28" spans="1:15" ht="15.75" x14ac:dyDescent="0.25">
      <c r="A28" s="620" t="s">
        <v>382</v>
      </c>
      <c r="B28" s="14">
        <v>55</v>
      </c>
      <c r="C28" s="40">
        <f t="shared" si="0"/>
        <v>26</v>
      </c>
      <c r="D28" s="14">
        <v>29</v>
      </c>
      <c r="E28" s="55">
        <v>0</v>
      </c>
      <c r="F28" s="80">
        <v>0</v>
      </c>
      <c r="G28" s="55">
        <v>0</v>
      </c>
      <c r="H28" s="1050">
        <v>19</v>
      </c>
      <c r="I28" s="55">
        <v>2</v>
      </c>
      <c r="J28" s="55">
        <v>17</v>
      </c>
      <c r="K28" s="1050">
        <v>4</v>
      </c>
      <c r="L28" s="55">
        <v>1</v>
      </c>
      <c r="M28" s="55">
        <v>3</v>
      </c>
      <c r="N28" s="55">
        <v>3</v>
      </c>
      <c r="O28" s="99">
        <v>0</v>
      </c>
    </row>
    <row r="29" spans="1:15" ht="15.75" x14ac:dyDescent="0.25">
      <c r="A29" s="620" t="s">
        <v>383</v>
      </c>
      <c r="B29" s="14">
        <v>29</v>
      </c>
      <c r="C29" s="40">
        <f t="shared" si="0"/>
        <v>22</v>
      </c>
      <c r="D29" s="14">
        <v>7</v>
      </c>
      <c r="E29" s="55">
        <v>0</v>
      </c>
      <c r="F29" s="80">
        <v>0</v>
      </c>
      <c r="G29" s="55">
        <v>0</v>
      </c>
      <c r="H29" s="1050">
        <v>18</v>
      </c>
      <c r="I29" s="55">
        <v>2</v>
      </c>
      <c r="J29" s="55">
        <v>16</v>
      </c>
      <c r="K29" s="1050">
        <v>2</v>
      </c>
      <c r="L29" s="55">
        <v>2</v>
      </c>
      <c r="M29" s="55">
        <v>0</v>
      </c>
      <c r="N29" s="55">
        <v>2</v>
      </c>
      <c r="O29" s="99">
        <v>0</v>
      </c>
    </row>
    <row r="30" spans="1:15" ht="15.75" x14ac:dyDescent="0.25">
      <c r="A30" s="620" t="s">
        <v>384</v>
      </c>
      <c r="B30" s="14">
        <v>8</v>
      </c>
      <c r="C30" s="40">
        <f t="shared" si="0"/>
        <v>2</v>
      </c>
      <c r="D30" s="14">
        <v>6</v>
      </c>
      <c r="E30" s="55">
        <v>0</v>
      </c>
      <c r="F30" s="80">
        <v>0</v>
      </c>
      <c r="G30" s="55">
        <v>0</v>
      </c>
      <c r="H30" s="1050">
        <v>2</v>
      </c>
      <c r="I30" s="55">
        <v>0</v>
      </c>
      <c r="J30" s="55">
        <v>2</v>
      </c>
      <c r="K30" s="1050">
        <v>0</v>
      </c>
      <c r="L30" s="55">
        <v>0</v>
      </c>
      <c r="M30" s="55">
        <v>0</v>
      </c>
      <c r="N30" s="55">
        <v>0</v>
      </c>
      <c r="O30" s="99">
        <v>0</v>
      </c>
    </row>
    <row r="31" spans="1:15" ht="15.75" x14ac:dyDescent="0.25">
      <c r="A31" s="620" t="s">
        <v>385</v>
      </c>
      <c r="B31" s="14">
        <v>22</v>
      </c>
      <c r="C31" s="40">
        <f t="shared" si="0"/>
        <v>9</v>
      </c>
      <c r="D31" s="14">
        <v>13</v>
      </c>
      <c r="E31" s="55">
        <v>0</v>
      </c>
      <c r="F31" s="80">
        <v>0</v>
      </c>
      <c r="G31" s="55">
        <v>0</v>
      </c>
      <c r="H31" s="1050">
        <v>4</v>
      </c>
      <c r="I31" s="55">
        <v>0</v>
      </c>
      <c r="J31" s="55">
        <v>4</v>
      </c>
      <c r="K31" s="1050">
        <v>2</v>
      </c>
      <c r="L31" s="55">
        <v>0</v>
      </c>
      <c r="M31" s="55">
        <v>2</v>
      </c>
      <c r="N31" s="55">
        <v>3</v>
      </c>
      <c r="O31" s="99">
        <v>0</v>
      </c>
    </row>
    <row r="32" spans="1:15" ht="15.75" x14ac:dyDescent="0.25">
      <c r="A32" s="620" t="s">
        <v>386</v>
      </c>
      <c r="B32" s="14">
        <v>84</v>
      </c>
      <c r="C32" s="40">
        <f t="shared" si="0"/>
        <v>33</v>
      </c>
      <c r="D32" s="14">
        <v>51</v>
      </c>
      <c r="E32" s="55">
        <v>1</v>
      </c>
      <c r="F32" s="80">
        <v>1</v>
      </c>
      <c r="G32" s="55">
        <v>0</v>
      </c>
      <c r="H32" s="1050">
        <v>16</v>
      </c>
      <c r="I32" s="55">
        <v>1</v>
      </c>
      <c r="J32" s="55">
        <v>15</v>
      </c>
      <c r="K32" s="1050">
        <v>9</v>
      </c>
      <c r="L32" s="55">
        <v>7</v>
      </c>
      <c r="M32" s="55">
        <v>2</v>
      </c>
      <c r="N32" s="55">
        <v>6</v>
      </c>
      <c r="O32" s="99">
        <v>0</v>
      </c>
    </row>
    <row r="33" spans="1:15" ht="15.75" x14ac:dyDescent="0.25">
      <c r="A33" s="620" t="s">
        <v>387</v>
      </c>
      <c r="B33" s="14">
        <v>11</v>
      </c>
      <c r="C33" s="40">
        <f t="shared" si="0"/>
        <v>7</v>
      </c>
      <c r="D33" s="14">
        <v>4</v>
      </c>
      <c r="E33" s="55">
        <v>0</v>
      </c>
      <c r="F33" s="80">
        <v>0</v>
      </c>
      <c r="G33" s="55">
        <v>0</v>
      </c>
      <c r="H33" s="1050">
        <v>4</v>
      </c>
      <c r="I33" s="55">
        <v>2</v>
      </c>
      <c r="J33" s="55">
        <v>2</v>
      </c>
      <c r="K33" s="1050">
        <v>2</v>
      </c>
      <c r="L33" s="55">
        <v>2</v>
      </c>
      <c r="M33" s="55">
        <v>0</v>
      </c>
      <c r="N33" s="55">
        <v>1</v>
      </c>
      <c r="O33" s="99">
        <v>0</v>
      </c>
    </row>
    <row r="34" spans="1:15" ht="15.75" x14ac:dyDescent="0.25">
      <c r="A34" s="620" t="s">
        <v>388</v>
      </c>
      <c r="B34" s="14">
        <v>39</v>
      </c>
      <c r="C34" s="40">
        <f t="shared" si="0"/>
        <v>11</v>
      </c>
      <c r="D34" s="14">
        <v>28</v>
      </c>
      <c r="E34" s="55">
        <v>0</v>
      </c>
      <c r="F34" s="80">
        <v>0</v>
      </c>
      <c r="G34" s="55">
        <v>0</v>
      </c>
      <c r="H34" s="1050">
        <v>4</v>
      </c>
      <c r="I34" s="55">
        <v>0</v>
      </c>
      <c r="J34" s="55">
        <v>4</v>
      </c>
      <c r="K34" s="1050">
        <v>0</v>
      </c>
      <c r="L34" s="55">
        <v>0</v>
      </c>
      <c r="M34" s="55">
        <v>0</v>
      </c>
      <c r="N34" s="55">
        <v>7</v>
      </c>
      <c r="O34" s="99">
        <v>0</v>
      </c>
    </row>
    <row r="35" spans="1:15" ht="15.75" x14ac:dyDescent="0.25">
      <c r="A35" s="620" t="s">
        <v>389</v>
      </c>
      <c r="B35" s="14">
        <v>16</v>
      </c>
      <c r="C35" s="40">
        <f t="shared" si="0"/>
        <v>11</v>
      </c>
      <c r="D35" s="14">
        <v>5</v>
      </c>
      <c r="E35" s="55">
        <v>1</v>
      </c>
      <c r="F35" s="80">
        <v>0</v>
      </c>
      <c r="G35" s="55">
        <v>0</v>
      </c>
      <c r="H35" s="1050">
        <v>9</v>
      </c>
      <c r="I35" s="55">
        <v>2</v>
      </c>
      <c r="J35" s="55">
        <v>7</v>
      </c>
      <c r="K35" s="1050">
        <v>1</v>
      </c>
      <c r="L35" s="55">
        <v>0</v>
      </c>
      <c r="M35" s="55">
        <v>1</v>
      </c>
      <c r="N35" s="55">
        <v>0</v>
      </c>
      <c r="O35" s="99">
        <v>0</v>
      </c>
    </row>
    <row r="36" spans="1:15" ht="15.75" x14ac:dyDescent="0.25">
      <c r="A36" s="620" t="s">
        <v>390</v>
      </c>
      <c r="B36" s="14">
        <v>20</v>
      </c>
      <c r="C36" s="40">
        <f t="shared" si="0"/>
        <v>8</v>
      </c>
      <c r="D36" s="14">
        <v>12</v>
      </c>
      <c r="E36" s="55">
        <v>0</v>
      </c>
      <c r="F36" s="80">
        <v>0</v>
      </c>
      <c r="G36" s="55">
        <v>0</v>
      </c>
      <c r="H36" s="1050">
        <v>6</v>
      </c>
      <c r="I36" s="55">
        <v>3</v>
      </c>
      <c r="J36" s="55">
        <v>3</v>
      </c>
      <c r="K36" s="1050">
        <v>0</v>
      </c>
      <c r="L36" s="55">
        <v>0</v>
      </c>
      <c r="M36" s="55">
        <v>0</v>
      </c>
      <c r="N36" s="55">
        <v>2</v>
      </c>
      <c r="O36" s="99">
        <v>0</v>
      </c>
    </row>
    <row r="37" spans="1:15" ht="15.75" x14ac:dyDescent="0.25">
      <c r="A37" s="620" t="s">
        <v>391</v>
      </c>
      <c r="B37" s="14">
        <v>27</v>
      </c>
      <c r="C37" s="40">
        <f t="shared" si="0"/>
        <v>10</v>
      </c>
      <c r="D37" s="14">
        <v>17</v>
      </c>
      <c r="E37" s="55">
        <v>0</v>
      </c>
      <c r="F37" s="80">
        <v>0</v>
      </c>
      <c r="G37" s="55">
        <v>0</v>
      </c>
      <c r="H37" s="1050">
        <v>7</v>
      </c>
      <c r="I37" s="55">
        <v>1</v>
      </c>
      <c r="J37" s="55">
        <v>6</v>
      </c>
      <c r="K37" s="1050">
        <v>0</v>
      </c>
      <c r="L37" s="55">
        <v>0</v>
      </c>
      <c r="M37" s="55">
        <v>0</v>
      </c>
      <c r="N37" s="55">
        <v>3</v>
      </c>
      <c r="O37" s="99">
        <v>0</v>
      </c>
    </row>
    <row r="38" spans="1:15" ht="15.75" x14ac:dyDescent="0.25">
      <c r="A38" s="620" t="s">
        <v>392</v>
      </c>
      <c r="B38" s="14">
        <v>12</v>
      </c>
      <c r="C38" s="40">
        <f t="shared" si="0"/>
        <v>9</v>
      </c>
      <c r="D38" s="14">
        <v>3</v>
      </c>
      <c r="E38" s="55">
        <v>0</v>
      </c>
      <c r="F38" s="80">
        <v>0</v>
      </c>
      <c r="G38" s="55">
        <v>1</v>
      </c>
      <c r="H38" s="1050">
        <v>6</v>
      </c>
      <c r="I38" s="55">
        <v>0</v>
      </c>
      <c r="J38" s="55">
        <v>6</v>
      </c>
      <c r="K38" s="1050">
        <v>1</v>
      </c>
      <c r="L38" s="55">
        <v>0</v>
      </c>
      <c r="M38" s="55">
        <v>1</v>
      </c>
      <c r="N38" s="55">
        <v>0</v>
      </c>
      <c r="O38" s="99">
        <v>1</v>
      </c>
    </row>
    <row r="39" spans="1:15" ht="15.75" x14ac:dyDescent="0.25">
      <c r="A39" s="620" t="s">
        <v>393</v>
      </c>
      <c r="B39" s="14">
        <v>38</v>
      </c>
      <c r="C39" s="40">
        <f t="shared" si="0"/>
        <v>19</v>
      </c>
      <c r="D39" s="14">
        <v>19</v>
      </c>
      <c r="E39" s="55">
        <v>0</v>
      </c>
      <c r="F39" s="80">
        <v>0</v>
      </c>
      <c r="G39" s="55">
        <v>0</v>
      </c>
      <c r="H39" s="1050">
        <v>12</v>
      </c>
      <c r="I39" s="55">
        <v>3</v>
      </c>
      <c r="J39" s="55">
        <v>9</v>
      </c>
      <c r="K39" s="1050">
        <v>3</v>
      </c>
      <c r="L39" s="55">
        <v>3</v>
      </c>
      <c r="M39" s="55">
        <v>0</v>
      </c>
      <c r="N39" s="55">
        <v>4</v>
      </c>
      <c r="O39" s="99">
        <v>0</v>
      </c>
    </row>
    <row r="40" spans="1:15" ht="15.75" x14ac:dyDescent="0.25">
      <c r="A40" s="620" t="s">
        <v>394</v>
      </c>
      <c r="B40" s="14">
        <v>72</v>
      </c>
      <c r="C40" s="40">
        <f t="shared" si="0"/>
        <v>29</v>
      </c>
      <c r="D40" s="14">
        <v>43</v>
      </c>
      <c r="E40" s="55">
        <v>0</v>
      </c>
      <c r="F40" s="80">
        <v>0</v>
      </c>
      <c r="G40" s="55">
        <v>3</v>
      </c>
      <c r="H40" s="1050">
        <v>16</v>
      </c>
      <c r="I40" s="55">
        <v>1</v>
      </c>
      <c r="J40" s="55">
        <v>15</v>
      </c>
      <c r="K40" s="1050">
        <v>2</v>
      </c>
      <c r="L40" s="55">
        <v>0</v>
      </c>
      <c r="M40" s="55">
        <v>2</v>
      </c>
      <c r="N40" s="55">
        <v>8</v>
      </c>
      <c r="O40" s="99">
        <v>0</v>
      </c>
    </row>
    <row r="41" spans="1:15" ht="15.75" x14ac:dyDescent="0.25">
      <c r="A41" s="620" t="s">
        <v>395</v>
      </c>
      <c r="B41" s="14">
        <v>86</v>
      </c>
      <c r="C41" s="40">
        <f t="shared" si="0"/>
        <v>31</v>
      </c>
      <c r="D41" s="14">
        <v>55</v>
      </c>
      <c r="E41" s="55">
        <v>0</v>
      </c>
      <c r="F41" s="80">
        <v>0</v>
      </c>
      <c r="G41" s="55">
        <v>0</v>
      </c>
      <c r="H41" s="1050">
        <v>22</v>
      </c>
      <c r="I41" s="55">
        <v>4</v>
      </c>
      <c r="J41" s="55">
        <v>18</v>
      </c>
      <c r="K41" s="1050">
        <v>9</v>
      </c>
      <c r="L41" s="55">
        <v>5</v>
      </c>
      <c r="M41" s="55">
        <v>4</v>
      </c>
      <c r="N41" s="55">
        <v>0</v>
      </c>
      <c r="O41" s="99">
        <v>0</v>
      </c>
    </row>
    <row r="42" spans="1:15" ht="15.75" x14ac:dyDescent="0.25">
      <c r="A42" s="620" t="s">
        <v>396</v>
      </c>
      <c r="B42" s="14">
        <v>65</v>
      </c>
      <c r="C42" s="40">
        <f t="shared" si="0"/>
        <v>17</v>
      </c>
      <c r="D42" s="14">
        <v>48</v>
      </c>
      <c r="E42" s="55">
        <v>0</v>
      </c>
      <c r="F42" s="80">
        <v>1</v>
      </c>
      <c r="G42" s="55">
        <v>0</v>
      </c>
      <c r="H42" s="1050">
        <v>14</v>
      </c>
      <c r="I42" s="55">
        <v>2</v>
      </c>
      <c r="J42" s="55">
        <v>12</v>
      </c>
      <c r="K42" s="1050">
        <v>2</v>
      </c>
      <c r="L42" s="55">
        <v>0</v>
      </c>
      <c r="M42" s="55">
        <v>2</v>
      </c>
      <c r="N42" s="55">
        <v>0</v>
      </c>
      <c r="O42" s="99">
        <v>0</v>
      </c>
    </row>
    <row r="43" spans="1:15" ht="15.75" x14ac:dyDescent="0.25">
      <c r="A43" s="620" t="s">
        <v>397</v>
      </c>
      <c r="B43" s="14">
        <v>85</v>
      </c>
      <c r="C43" s="40">
        <f t="shared" si="0"/>
        <v>30</v>
      </c>
      <c r="D43" s="14">
        <v>55</v>
      </c>
      <c r="E43" s="55">
        <v>0</v>
      </c>
      <c r="F43" s="80">
        <v>1</v>
      </c>
      <c r="G43" s="55">
        <v>0</v>
      </c>
      <c r="H43" s="1050">
        <v>20</v>
      </c>
      <c r="I43" s="55">
        <v>5</v>
      </c>
      <c r="J43" s="55">
        <v>15</v>
      </c>
      <c r="K43" s="1050">
        <v>9</v>
      </c>
      <c r="L43" s="55">
        <v>6</v>
      </c>
      <c r="M43" s="55">
        <v>3</v>
      </c>
      <c r="N43" s="55">
        <v>0</v>
      </c>
      <c r="O43" s="99">
        <v>0</v>
      </c>
    </row>
    <row r="44" spans="1:15" ht="15.75" x14ac:dyDescent="0.25">
      <c r="A44" s="620" t="s">
        <v>398</v>
      </c>
      <c r="B44" s="14">
        <v>76</v>
      </c>
      <c r="C44" s="40">
        <f t="shared" si="0"/>
        <v>23</v>
      </c>
      <c r="D44" s="14">
        <v>53</v>
      </c>
      <c r="E44" s="55">
        <v>0</v>
      </c>
      <c r="F44" s="80">
        <v>0</v>
      </c>
      <c r="G44" s="55">
        <v>0</v>
      </c>
      <c r="H44" s="1050">
        <v>15</v>
      </c>
      <c r="I44" s="55">
        <v>1</v>
      </c>
      <c r="J44" s="55">
        <v>14</v>
      </c>
      <c r="K44" s="1050">
        <v>5</v>
      </c>
      <c r="L44" s="55">
        <v>5</v>
      </c>
      <c r="M44" s="55">
        <v>0</v>
      </c>
      <c r="N44" s="55">
        <v>3</v>
      </c>
      <c r="O44" s="99">
        <v>0</v>
      </c>
    </row>
    <row r="45" spans="1:15" ht="15.75" x14ac:dyDescent="0.25">
      <c r="A45" s="620" t="s">
        <v>399</v>
      </c>
      <c r="B45" s="14">
        <v>36</v>
      </c>
      <c r="C45" s="40">
        <f t="shared" si="0"/>
        <v>10</v>
      </c>
      <c r="D45" s="14">
        <v>26</v>
      </c>
      <c r="E45" s="55">
        <v>0</v>
      </c>
      <c r="F45" s="80">
        <v>0</v>
      </c>
      <c r="G45" s="55">
        <v>0</v>
      </c>
      <c r="H45" s="1050">
        <v>6</v>
      </c>
      <c r="I45" s="55">
        <v>2</v>
      </c>
      <c r="J45" s="55">
        <v>4</v>
      </c>
      <c r="K45" s="1050">
        <v>2</v>
      </c>
      <c r="L45" s="55">
        <v>1</v>
      </c>
      <c r="M45" s="55">
        <v>1</v>
      </c>
      <c r="N45" s="55">
        <v>2</v>
      </c>
      <c r="O45" s="99">
        <v>0</v>
      </c>
    </row>
    <row r="46" spans="1:15" ht="15.75" x14ac:dyDescent="0.25">
      <c r="A46" s="620" t="s">
        <v>400</v>
      </c>
      <c r="B46" s="14">
        <v>40</v>
      </c>
      <c r="C46" s="40">
        <f t="shared" si="0"/>
        <v>10</v>
      </c>
      <c r="D46" s="14">
        <v>30</v>
      </c>
      <c r="E46" s="55">
        <v>0</v>
      </c>
      <c r="F46" s="80">
        <v>0</v>
      </c>
      <c r="G46" s="55">
        <v>0</v>
      </c>
      <c r="H46" s="1050">
        <v>5</v>
      </c>
      <c r="I46" s="55">
        <v>0</v>
      </c>
      <c r="J46" s="55">
        <v>5</v>
      </c>
      <c r="K46" s="1050">
        <v>3</v>
      </c>
      <c r="L46" s="55">
        <v>3</v>
      </c>
      <c r="M46" s="55">
        <v>0</v>
      </c>
      <c r="N46" s="55">
        <v>2</v>
      </c>
      <c r="O46" s="99">
        <v>0</v>
      </c>
    </row>
    <row r="47" spans="1:15" ht="15.75" x14ac:dyDescent="0.25">
      <c r="A47" s="620" t="s">
        <v>401</v>
      </c>
      <c r="B47" s="14">
        <v>74</v>
      </c>
      <c r="C47" s="40">
        <f t="shared" si="0"/>
        <v>26</v>
      </c>
      <c r="D47" s="14">
        <v>48</v>
      </c>
      <c r="E47" s="55">
        <v>0</v>
      </c>
      <c r="F47" s="80">
        <v>0</v>
      </c>
      <c r="G47" s="55">
        <v>0</v>
      </c>
      <c r="H47" s="1050">
        <v>15</v>
      </c>
      <c r="I47" s="55">
        <v>2</v>
      </c>
      <c r="J47" s="55">
        <v>13</v>
      </c>
      <c r="K47" s="1050">
        <v>5</v>
      </c>
      <c r="L47" s="55">
        <v>3</v>
      </c>
      <c r="M47" s="55">
        <v>2</v>
      </c>
      <c r="N47" s="55">
        <v>6</v>
      </c>
      <c r="O47" s="99">
        <v>0</v>
      </c>
    </row>
    <row r="48" spans="1:15" ht="15.75" x14ac:dyDescent="0.25">
      <c r="A48" s="620" t="s">
        <v>402</v>
      </c>
      <c r="B48" s="14">
        <v>12</v>
      </c>
      <c r="C48" s="40">
        <f t="shared" si="0"/>
        <v>10</v>
      </c>
      <c r="D48" s="14">
        <v>2</v>
      </c>
      <c r="E48" s="55">
        <v>0</v>
      </c>
      <c r="F48" s="80">
        <v>0</v>
      </c>
      <c r="G48" s="55">
        <v>0</v>
      </c>
      <c r="H48" s="1050">
        <v>8</v>
      </c>
      <c r="I48" s="55">
        <v>3</v>
      </c>
      <c r="J48" s="55">
        <v>5</v>
      </c>
      <c r="K48" s="1050">
        <v>1</v>
      </c>
      <c r="L48" s="55">
        <v>1</v>
      </c>
      <c r="M48" s="55">
        <v>0</v>
      </c>
      <c r="N48" s="55">
        <v>1</v>
      </c>
      <c r="O48" s="99">
        <v>0</v>
      </c>
    </row>
    <row r="49" spans="1:15" ht="15.75" x14ac:dyDescent="0.25">
      <c r="A49" s="620" t="s">
        <v>403</v>
      </c>
      <c r="B49" s="14">
        <v>44</v>
      </c>
      <c r="C49" s="40">
        <f t="shared" si="0"/>
        <v>18</v>
      </c>
      <c r="D49" s="14">
        <v>26</v>
      </c>
      <c r="E49" s="55">
        <v>0</v>
      </c>
      <c r="F49" s="80">
        <v>0</v>
      </c>
      <c r="G49" s="55">
        <v>1</v>
      </c>
      <c r="H49" s="1050">
        <v>15</v>
      </c>
      <c r="I49" s="55">
        <v>6</v>
      </c>
      <c r="J49" s="55">
        <v>9</v>
      </c>
      <c r="K49" s="1050">
        <v>1</v>
      </c>
      <c r="L49" s="55">
        <v>0</v>
      </c>
      <c r="M49" s="55">
        <v>1</v>
      </c>
      <c r="N49" s="55">
        <v>0</v>
      </c>
      <c r="O49" s="99">
        <v>1</v>
      </c>
    </row>
    <row r="50" spans="1:15" ht="15.75" x14ac:dyDescent="0.25">
      <c r="A50" s="620" t="s">
        <v>404</v>
      </c>
      <c r="B50" s="14">
        <v>7</v>
      </c>
      <c r="C50" s="40">
        <f t="shared" si="0"/>
        <v>3</v>
      </c>
      <c r="D50" s="14">
        <v>4</v>
      </c>
      <c r="E50" s="55">
        <v>0</v>
      </c>
      <c r="F50" s="80">
        <v>0</v>
      </c>
      <c r="G50" s="55">
        <v>0</v>
      </c>
      <c r="H50" s="1050">
        <v>3</v>
      </c>
      <c r="I50" s="55">
        <v>1</v>
      </c>
      <c r="J50" s="55">
        <v>2</v>
      </c>
      <c r="K50" s="1050">
        <v>0</v>
      </c>
      <c r="L50" s="55">
        <v>0</v>
      </c>
      <c r="M50" s="55">
        <v>0</v>
      </c>
      <c r="N50" s="55">
        <v>0</v>
      </c>
      <c r="O50" s="99">
        <v>0</v>
      </c>
    </row>
    <row r="51" spans="1:15" ht="15.75" x14ac:dyDescent="0.25">
      <c r="A51" s="620" t="s">
        <v>405</v>
      </c>
      <c r="B51" s="14">
        <v>12</v>
      </c>
      <c r="C51" s="40">
        <f t="shared" si="0"/>
        <v>7</v>
      </c>
      <c r="D51" s="14">
        <v>5</v>
      </c>
      <c r="E51" s="55">
        <v>1</v>
      </c>
      <c r="F51" s="80">
        <v>0</v>
      </c>
      <c r="G51" s="55">
        <v>0</v>
      </c>
      <c r="H51" s="1050">
        <v>5</v>
      </c>
      <c r="I51" s="55">
        <v>1</v>
      </c>
      <c r="J51" s="55">
        <v>4</v>
      </c>
      <c r="K51" s="1050">
        <v>0</v>
      </c>
      <c r="L51" s="55">
        <v>0</v>
      </c>
      <c r="M51" s="55">
        <v>0</v>
      </c>
      <c r="N51" s="55">
        <v>0</v>
      </c>
      <c r="O51" s="99">
        <v>1</v>
      </c>
    </row>
    <row r="52" spans="1:15" ht="15.75" x14ac:dyDescent="0.25">
      <c r="A52" s="620" t="s">
        <v>406</v>
      </c>
      <c r="B52" s="14">
        <v>21</v>
      </c>
      <c r="C52" s="40">
        <f t="shared" si="0"/>
        <v>7</v>
      </c>
      <c r="D52" s="14">
        <v>14</v>
      </c>
      <c r="E52" s="55">
        <v>0</v>
      </c>
      <c r="F52" s="80">
        <v>0</v>
      </c>
      <c r="G52" s="55">
        <v>0</v>
      </c>
      <c r="H52" s="1050">
        <v>4</v>
      </c>
      <c r="I52" s="55">
        <v>2</v>
      </c>
      <c r="J52" s="55">
        <v>2</v>
      </c>
      <c r="K52" s="1050">
        <v>0</v>
      </c>
      <c r="L52" s="55">
        <v>0</v>
      </c>
      <c r="M52" s="55">
        <v>0</v>
      </c>
      <c r="N52" s="55">
        <v>3</v>
      </c>
      <c r="O52" s="99">
        <v>0</v>
      </c>
    </row>
    <row r="53" spans="1:15" ht="15.75" x14ac:dyDescent="0.25">
      <c r="A53" s="620" t="s">
        <v>407</v>
      </c>
      <c r="B53" s="14">
        <v>3</v>
      </c>
      <c r="C53" s="40">
        <f t="shared" si="0"/>
        <v>2</v>
      </c>
      <c r="D53" s="14">
        <v>1</v>
      </c>
      <c r="E53" s="55">
        <v>0</v>
      </c>
      <c r="F53" s="80">
        <v>0</v>
      </c>
      <c r="G53" s="55">
        <v>0</v>
      </c>
      <c r="H53" s="1050">
        <v>2</v>
      </c>
      <c r="I53" s="55">
        <v>1</v>
      </c>
      <c r="J53" s="55">
        <v>1</v>
      </c>
      <c r="K53" s="1050">
        <v>0</v>
      </c>
      <c r="L53" s="55">
        <v>0</v>
      </c>
      <c r="M53" s="55">
        <v>0</v>
      </c>
      <c r="N53" s="55">
        <v>0</v>
      </c>
      <c r="O53" s="99">
        <v>0</v>
      </c>
    </row>
    <row r="54" spans="1:15" ht="15.75" x14ac:dyDescent="0.25">
      <c r="A54" s="620" t="s">
        <v>408</v>
      </c>
      <c r="B54" s="14">
        <v>2</v>
      </c>
      <c r="C54" s="40">
        <f t="shared" si="0"/>
        <v>1</v>
      </c>
      <c r="D54" s="14">
        <v>1</v>
      </c>
      <c r="E54" s="55">
        <v>0</v>
      </c>
      <c r="F54" s="80">
        <v>0</v>
      </c>
      <c r="G54" s="55">
        <v>0</v>
      </c>
      <c r="H54" s="1050">
        <v>1</v>
      </c>
      <c r="I54" s="55">
        <v>0</v>
      </c>
      <c r="J54" s="55">
        <v>1</v>
      </c>
      <c r="K54" s="1050">
        <v>0</v>
      </c>
      <c r="L54" s="55">
        <v>0</v>
      </c>
      <c r="M54" s="55">
        <v>0</v>
      </c>
      <c r="N54" s="55">
        <v>0</v>
      </c>
      <c r="O54" s="99">
        <v>0</v>
      </c>
    </row>
    <row r="55" spans="1:15" ht="15.75" x14ac:dyDescent="0.25">
      <c r="A55" s="620" t="s">
        <v>409</v>
      </c>
      <c r="B55" s="14">
        <v>3</v>
      </c>
      <c r="C55" s="40">
        <f t="shared" si="0"/>
        <v>2</v>
      </c>
      <c r="D55" s="14">
        <v>1</v>
      </c>
      <c r="E55" s="55">
        <v>0</v>
      </c>
      <c r="F55" s="80">
        <v>0</v>
      </c>
      <c r="G55" s="55">
        <v>0</v>
      </c>
      <c r="H55" s="1050">
        <v>2</v>
      </c>
      <c r="I55" s="55">
        <v>1</v>
      </c>
      <c r="J55" s="55">
        <v>1</v>
      </c>
      <c r="K55" s="1050">
        <v>0</v>
      </c>
      <c r="L55" s="55">
        <v>0</v>
      </c>
      <c r="M55" s="55">
        <v>0</v>
      </c>
      <c r="N55" s="55">
        <v>0</v>
      </c>
      <c r="O55" s="99">
        <v>0</v>
      </c>
    </row>
    <row r="56" spans="1:15" ht="15.75" x14ac:dyDescent="0.25">
      <c r="A56" s="620" t="s">
        <v>410</v>
      </c>
      <c r="B56" s="14">
        <v>41</v>
      </c>
      <c r="C56" s="40">
        <f t="shared" si="0"/>
        <v>16</v>
      </c>
      <c r="D56" s="14">
        <v>25</v>
      </c>
      <c r="E56" s="55">
        <v>0</v>
      </c>
      <c r="F56" s="80">
        <v>0</v>
      </c>
      <c r="G56" s="55">
        <v>0</v>
      </c>
      <c r="H56" s="1050">
        <v>13</v>
      </c>
      <c r="I56" s="55">
        <v>4</v>
      </c>
      <c r="J56" s="55">
        <v>9</v>
      </c>
      <c r="K56" s="1050">
        <v>2</v>
      </c>
      <c r="L56" s="55">
        <v>1</v>
      </c>
      <c r="M56" s="55">
        <v>1</v>
      </c>
      <c r="N56" s="55">
        <v>1</v>
      </c>
      <c r="O56" s="99">
        <v>0</v>
      </c>
    </row>
    <row r="57" spans="1:15" ht="15.75" x14ac:dyDescent="0.25">
      <c r="A57" s="620" t="s">
        <v>411</v>
      </c>
      <c r="B57" s="14">
        <v>12</v>
      </c>
      <c r="C57" s="40">
        <f t="shared" si="0"/>
        <v>6</v>
      </c>
      <c r="D57" s="14">
        <v>6</v>
      </c>
      <c r="E57" s="55">
        <v>0</v>
      </c>
      <c r="F57" s="80">
        <v>0</v>
      </c>
      <c r="G57" s="55">
        <v>0</v>
      </c>
      <c r="H57" s="1050">
        <v>2</v>
      </c>
      <c r="I57" s="55">
        <v>0</v>
      </c>
      <c r="J57" s="55">
        <v>2</v>
      </c>
      <c r="K57" s="1050">
        <v>1</v>
      </c>
      <c r="L57" s="55">
        <v>1</v>
      </c>
      <c r="M57" s="55">
        <v>0</v>
      </c>
      <c r="N57" s="55">
        <v>2</v>
      </c>
      <c r="O57" s="99">
        <v>1</v>
      </c>
    </row>
    <row r="58" spans="1:15" ht="15.75" x14ac:dyDescent="0.25">
      <c r="A58" s="620" t="s">
        <v>412</v>
      </c>
      <c r="B58" s="14">
        <v>5</v>
      </c>
      <c r="C58" s="40">
        <f t="shared" si="0"/>
        <v>2</v>
      </c>
      <c r="D58" s="14">
        <v>3</v>
      </c>
      <c r="E58" s="55">
        <v>0</v>
      </c>
      <c r="F58" s="80">
        <v>0</v>
      </c>
      <c r="G58" s="55">
        <v>0</v>
      </c>
      <c r="H58" s="1050">
        <v>2</v>
      </c>
      <c r="I58" s="55">
        <v>1</v>
      </c>
      <c r="J58" s="55">
        <v>1</v>
      </c>
      <c r="K58" s="1050">
        <v>0</v>
      </c>
      <c r="L58" s="55">
        <v>0</v>
      </c>
      <c r="M58" s="55">
        <v>0</v>
      </c>
      <c r="N58" s="55">
        <v>0</v>
      </c>
      <c r="O58" s="99">
        <v>0</v>
      </c>
    </row>
    <row r="59" spans="1:15" ht="15.75" x14ac:dyDescent="0.25">
      <c r="A59" s="620" t="s">
        <v>413</v>
      </c>
      <c r="B59" s="14">
        <v>5</v>
      </c>
      <c r="C59" s="40">
        <f t="shared" si="0"/>
        <v>3</v>
      </c>
      <c r="D59" s="14">
        <v>2</v>
      </c>
      <c r="E59" s="55">
        <v>0</v>
      </c>
      <c r="F59" s="80">
        <v>0</v>
      </c>
      <c r="G59" s="55">
        <v>0</v>
      </c>
      <c r="H59" s="1050">
        <v>2</v>
      </c>
      <c r="I59" s="55">
        <v>1</v>
      </c>
      <c r="J59" s="55">
        <v>1</v>
      </c>
      <c r="K59" s="1050">
        <v>0</v>
      </c>
      <c r="L59" s="55">
        <v>0</v>
      </c>
      <c r="M59" s="55">
        <v>0</v>
      </c>
      <c r="N59" s="55">
        <v>1</v>
      </c>
      <c r="O59" s="99">
        <v>0</v>
      </c>
    </row>
    <row r="60" spans="1:15" ht="15.75" x14ac:dyDescent="0.25">
      <c r="A60" s="620" t="s">
        <v>414</v>
      </c>
      <c r="B60" s="14">
        <v>7</v>
      </c>
      <c r="C60" s="40">
        <f t="shared" si="0"/>
        <v>2</v>
      </c>
      <c r="D60" s="14">
        <v>5</v>
      </c>
      <c r="E60" s="55">
        <v>0</v>
      </c>
      <c r="F60" s="80">
        <v>0</v>
      </c>
      <c r="G60" s="55">
        <v>0</v>
      </c>
      <c r="H60" s="1050">
        <v>1</v>
      </c>
      <c r="I60" s="55">
        <v>0</v>
      </c>
      <c r="J60" s="55">
        <v>1</v>
      </c>
      <c r="K60" s="1050">
        <v>0</v>
      </c>
      <c r="L60" s="55">
        <v>0</v>
      </c>
      <c r="M60" s="55">
        <v>0</v>
      </c>
      <c r="N60" s="55">
        <v>1</v>
      </c>
      <c r="O60" s="99">
        <v>0</v>
      </c>
    </row>
    <row r="61" spans="1:15" ht="15.75" x14ac:dyDescent="0.25">
      <c r="A61" s="620" t="s">
        <v>415</v>
      </c>
      <c r="B61" s="14">
        <v>24</v>
      </c>
      <c r="C61" s="40">
        <f t="shared" si="0"/>
        <v>12</v>
      </c>
      <c r="D61" s="14">
        <v>12</v>
      </c>
      <c r="E61" s="55">
        <v>0</v>
      </c>
      <c r="F61" s="80">
        <v>0</v>
      </c>
      <c r="G61" s="55">
        <v>0</v>
      </c>
      <c r="H61" s="1050">
        <v>8</v>
      </c>
      <c r="I61" s="55">
        <v>5</v>
      </c>
      <c r="J61" s="55">
        <v>3</v>
      </c>
      <c r="K61" s="1050">
        <v>0</v>
      </c>
      <c r="L61" s="55">
        <v>0</v>
      </c>
      <c r="M61" s="55">
        <v>0</v>
      </c>
      <c r="N61" s="55">
        <v>4</v>
      </c>
      <c r="O61" s="99">
        <v>0</v>
      </c>
    </row>
    <row r="62" spans="1:15" ht="15.75" x14ac:dyDescent="0.25">
      <c r="A62" s="620" t="s">
        <v>416</v>
      </c>
      <c r="B62" s="14">
        <v>32</v>
      </c>
      <c r="C62" s="40">
        <f t="shared" si="0"/>
        <v>8</v>
      </c>
      <c r="D62" s="14">
        <v>24</v>
      </c>
      <c r="E62" s="55">
        <v>0</v>
      </c>
      <c r="F62" s="80">
        <v>0</v>
      </c>
      <c r="G62" s="55">
        <v>0</v>
      </c>
      <c r="H62" s="1050">
        <v>7</v>
      </c>
      <c r="I62" s="55">
        <v>1</v>
      </c>
      <c r="J62" s="55">
        <v>6</v>
      </c>
      <c r="K62" s="1050">
        <v>0</v>
      </c>
      <c r="L62" s="55">
        <v>0</v>
      </c>
      <c r="M62" s="55">
        <v>0</v>
      </c>
      <c r="N62" s="55">
        <v>1</v>
      </c>
      <c r="O62" s="99">
        <v>0</v>
      </c>
    </row>
    <row r="63" spans="1:15" ht="15.75" x14ac:dyDescent="0.25">
      <c r="A63" s="620" t="s">
        <v>417</v>
      </c>
      <c r="B63" s="14">
        <v>19</v>
      </c>
      <c r="C63" s="40">
        <f t="shared" si="0"/>
        <v>9</v>
      </c>
      <c r="D63" s="14">
        <v>10</v>
      </c>
      <c r="E63" s="55">
        <v>0</v>
      </c>
      <c r="F63" s="80">
        <v>1</v>
      </c>
      <c r="G63" s="55">
        <v>0</v>
      </c>
      <c r="H63" s="1050">
        <v>7</v>
      </c>
      <c r="I63" s="55">
        <v>1</v>
      </c>
      <c r="J63" s="55">
        <v>6</v>
      </c>
      <c r="K63" s="1050">
        <v>0</v>
      </c>
      <c r="L63" s="55">
        <v>0</v>
      </c>
      <c r="M63" s="55">
        <v>0</v>
      </c>
      <c r="N63" s="55">
        <v>0</v>
      </c>
      <c r="O63" s="99">
        <v>1</v>
      </c>
    </row>
    <row r="64" spans="1:15" ht="15.75" x14ac:dyDescent="0.25">
      <c r="A64" s="620" t="s">
        <v>418</v>
      </c>
      <c r="B64" s="14">
        <v>3</v>
      </c>
      <c r="C64" s="40">
        <f t="shared" si="0"/>
        <v>3</v>
      </c>
      <c r="D64" s="14">
        <v>0</v>
      </c>
      <c r="E64" s="55">
        <v>0</v>
      </c>
      <c r="F64" s="80">
        <v>0</v>
      </c>
      <c r="G64" s="55">
        <v>0</v>
      </c>
      <c r="H64" s="1050">
        <v>3</v>
      </c>
      <c r="I64" s="55">
        <v>0</v>
      </c>
      <c r="J64" s="55">
        <v>3</v>
      </c>
      <c r="K64" s="1050">
        <v>0</v>
      </c>
      <c r="L64" s="55">
        <v>0</v>
      </c>
      <c r="M64" s="55">
        <v>0</v>
      </c>
      <c r="N64" s="55">
        <v>0</v>
      </c>
      <c r="O64" s="99">
        <v>0</v>
      </c>
    </row>
    <row r="65" spans="1:15" ht="15.75" x14ac:dyDescent="0.25">
      <c r="A65" s="620" t="s">
        <v>419</v>
      </c>
      <c r="B65" s="14">
        <v>55</v>
      </c>
      <c r="C65" s="40">
        <f t="shared" si="0"/>
        <v>33</v>
      </c>
      <c r="D65" s="14">
        <v>22</v>
      </c>
      <c r="E65" s="55">
        <v>1</v>
      </c>
      <c r="F65" s="80">
        <v>0</v>
      </c>
      <c r="G65" s="55">
        <v>1</v>
      </c>
      <c r="H65" s="1050">
        <v>20</v>
      </c>
      <c r="I65" s="55">
        <v>2</v>
      </c>
      <c r="J65" s="55">
        <v>18</v>
      </c>
      <c r="K65" s="1050">
        <v>7</v>
      </c>
      <c r="L65" s="55">
        <v>6</v>
      </c>
      <c r="M65" s="55">
        <v>1</v>
      </c>
      <c r="N65" s="55">
        <v>4</v>
      </c>
      <c r="O65" s="99">
        <v>0</v>
      </c>
    </row>
    <row r="66" spans="1:15" ht="15.75" x14ac:dyDescent="0.25">
      <c r="A66" s="620" t="s">
        <v>420</v>
      </c>
      <c r="B66" s="14">
        <v>57</v>
      </c>
      <c r="C66" s="40">
        <f t="shared" si="0"/>
        <v>24</v>
      </c>
      <c r="D66" s="14">
        <v>33</v>
      </c>
      <c r="E66" s="55">
        <v>2</v>
      </c>
      <c r="F66" s="80">
        <v>1</v>
      </c>
      <c r="G66" s="55">
        <v>0</v>
      </c>
      <c r="H66" s="1050">
        <v>12</v>
      </c>
      <c r="I66" s="55">
        <v>1</v>
      </c>
      <c r="J66" s="55">
        <v>11</v>
      </c>
      <c r="K66" s="1050">
        <v>6</v>
      </c>
      <c r="L66" s="55">
        <v>3</v>
      </c>
      <c r="M66" s="55">
        <v>3</v>
      </c>
      <c r="N66" s="55">
        <v>3</v>
      </c>
      <c r="O66" s="99">
        <v>0</v>
      </c>
    </row>
    <row r="67" spans="1:15" ht="15.75" x14ac:dyDescent="0.25">
      <c r="A67" s="620" t="s">
        <v>421</v>
      </c>
      <c r="B67" s="14">
        <v>78</v>
      </c>
      <c r="C67" s="40">
        <f t="shared" si="0"/>
        <v>33</v>
      </c>
      <c r="D67" s="14">
        <v>45</v>
      </c>
      <c r="E67" s="55">
        <v>4</v>
      </c>
      <c r="F67" s="80">
        <v>0</v>
      </c>
      <c r="G67" s="55">
        <v>1</v>
      </c>
      <c r="H67" s="1050">
        <v>17</v>
      </c>
      <c r="I67" s="55">
        <v>1</v>
      </c>
      <c r="J67" s="55">
        <v>16</v>
      </c>
      <c r="K67" s="1050">
        <v>8</v>
      </c>
      <c r="L67" s="55">
        <v>6</v>
      </c>
      <c r="M67" s="55">
        <v>2</v>
      </c>
      <c r="N67" s="55">
        <v>3</v>
      </c>
      <c r="O67" s="99">
        <v>0</v>
      </c>
    </row>
    <row r="68" spans="1:15" ht="15.75" x14ac:dyDescent="0.25">
      <c r="A68" s="620" t="s">
        <v>422</v>
      </c>
      <c r="B68" s="14">
        <v>32</v>
      </c>
      <c r="C68" s="40">
        <f t="shared" si="0"/>
        <v>13</v>
      </c>
      <c r="D68" s="14">
        <v>19</v>
      </c>
      <c r="E68" s="55">
        <v>1</v>
      </c>
      <c r="F68" s="80">
        <v>0</v>
      </c>
      <c r="G68" s="55">
        <v>0</v>
      </c>
      <c r="H68" s="1050">
        <v>7</v>
      </c>
      <c r="I68" s="55">
        <v>0</v>
      </c>
      <c r="J68" s="55">
        <v>7</v>
      </c>
      <c r="K68" s="1050">
        <v>3</v>
      </c>
      <c r="L68" s="55">
        <v>2</v>
      </c>
      <c r="M68" s="55">
        <v>1</v>
      </c>
      <c r="N68" s="55">
        <v>2</v>
      </c>
      <c r="O68" s="99">
        <v>0</v>
      </c>
    </row>
    <row r="69" spans="1:15" ht="15.75" x14ac:dyDescent="0.25">
      <c r="A69" s="620" t="s">
        <v>423</v>
      </c>
      <c r="B69" s="14">
        <v>89</v>
      </c>
      <c r="C69" s="40">
        <f t="shared" si="0"/>
        <v>38</v>
      </c>
      <c r="D69" s="14">
        <v>51</v>
      </c>
      <c r="E69" s="55">
        <v>1</v>
      </c>
      <c r="F69" s="80">
        <v>2</v>
      </c>
      <c r="G69" s="55">
        <v>2</v>
      </c>
      <c r="H69" s="1050">
        <v>19</v>
      </c>
      <c r="I69" s="55">
        <v>3</v>
      </c>
      <c r="J69" s="55">
        <v>16</v>
      </c>
      <c r="K69" s="1050">
        <v>9</v>
      </c>
      <c r="L69" s="55">
        <v>6</v>
      </c>
      <c r="M69" s="55">
        <v>3</v>
      </c>
      <c r="N69" s="55">
        <v>5</v>
      </c>
      <c r="O69" s="99">
        <v>0</v>
      </c>
    </row>
    <row r="70" spans="1:15" ht="15.75" x14ac:dyDescent="0.25">
      <c r="A70" s="620" t="s">
        <v>424</v>
      </c>
      <c r="B70" s="14">
        <v>33</v>
      </c>
      <c r="C70" s="40">
        <f t="shared" si="0"/>
        <v>18</v>
      </c>
      <c r="D70" s="14">
        <v>15</v>
      </c>
      <c r="E70" s="55">
        <v>1</v>
      </c>
      <c r="F70" s="80">
        <v>1</v>
      </c>
      <c r="G70" s="55">
        <v>0</v>
      </c>
      <c r="H70" s="1050">
        <v>11</v>
      </c>
      <c r="I70" s="55">
        <v>4</v>
      </c>
      <c r="J70" s="55">
        <v>7</v>
      </c>
      <c r="K70" s="1050">
        <v>3</v>
      </c>
      <c r="L70" s="55">
        <v>2</v>
      </c>
      <c r="M70" s="55">
        <v>1</v>
      </c>
      <c r="N70" s="55">
        <v>2</v>
      </c>
      <c r="O70" s="99">
        <v>0</v>
      </c>
    </row>
    <row r="71" spans="1:15" ht="15.75" x14ac:dyDescent="0.25">
      <c r="A71" s="620" t="s">
        <v>425</v>
      </c>
      <c r="B71" s="14">
        <v>48</v>
      </c>
      <c r="C71" s="40">
        <f t="shared" ref="C71:C134" si="1">B71-D71</f>
        <v>32</v>
      </c>
      <c r="D71" s="14">
        <v>16</v>
      </c>
      <c r="E71" s="55">
        <v>3</v>
      </c>
      <c r="F71" s="80">
        <v>0</v>
      </c>
      <c r="G71" s="55">
        <v>1</v>
      </c>
      <c r="H71" s="1050">
        <v>21</v>
      </c>
      <c r="I71" s="55">
        <v>7</v>
      </c>
      <c r="J71" s="55">
        <v>14</v>
      </c>
      <c r="K71" s="1050">
        <v>6</v>
      </c>
      <c r="L71" s="55">
        <v>5</v>
      </c>
      <c r="M71" s="55">
        <v>1</v>
      </c>
      <c r="N71" s="55">
        <v>0</v>
      </c>
      <c r="O71" s="99">
        <v>1</v>
      </c>
    </row>
    <row r="72" spans="1:15" ht="15.75" x14ac:dyDescent="0.25">
      <c r="A72" s="620" t="s">
        <v>426</v>
      </c>
      <c r="B72" s="14">
        <v>24</v>
      </c>
      <c r="C72" s="40">
        <f t="shared" si="1"/>
        <v>8</v>
      </c>
      <c r="D72" s="14">
        <v>16</v>
      </c>
      <c r="E72" s="55">
        <v>1</v>
      </c>
      <c r="F72" s="80">
        <v>0</v>
      </c>
      <c r="G72" s="55">
        <v>0</v>
      </c>
      <c r="H72" s="1050">
        <v>5</v>
      </c>
      <c r="I72" s="55">
        <v>2</v>
      </c>
      <c r="J72" s="55">
        <v>3</v>
      </c>
      <c r="K72" s="1050">
        <v>2</v>
      </c>
      <c r="L72" s="55">
        <v>2</v>
      </c>
      <c r="M72" s="55">
        <v>0</v>
      </c>
      <c r="N72" s="55">
        <v>0</v>
      </c>
      <c r="O72" s="99">
        <v>0</v>
      </c>
    </row>
    <row r="73" spans="1:15" ht="15.75" x14ac:dyDescent="0.25">
      <c r="A73" s="620" t="s">
        <v>427</v>
      </c>
      <c r="B73" s="14">
        <v>1</v>
      </c>
      <c r="C73" s="40">
        <f t="shared" si="1"/>
        <v>1</v>
      </c>
      <c r="D73" s="14">
        <v>0</v>
      </c>
      <c r="E73" s="55">
        <v>0</v>
      </c>
      <c r="F73" s="80">
        <v>0</v>
      </c>
      <c r="G73" s="55">
        <v>0</v>
      </c>
      <c r="H73" s="1050">
        <v>1</v>
      </c>
      <c r="I73" s="55">
        <v>0</v>
      </c>
      <c r="J73" s="55">
        <v>1</v>
      </c>
      <c r="K73" s="1050">
        <v>0</v>
      </c>
      <c r="L73" s="55">
        <v>0</v>
      </c>
      <c r="M73" s="55">
        <v>0</v>
      </c>
      <c r="N73" s="55">
        <v>0</v>
      </c>
      <c r="O73" s="99">
        <v>0</v>
      </c>
    </row>
    <row r="74" spans="1:15" ht="15.75" x14ac:dyDescent="0.25">
      <c r="A74" s="620" t="s">
        <v>428</v>
      </c>
      <c r="B74" s="14">
        <v>35</v>
      </c>
      <c r="C74" s="40">
        <f t="shared" si="1"/>
        <v>12</v>
      </c>
      <c r="D74" s="14">
        <v>23</v>
      </c>
      <c r="E74" s="55">
        <v>1</v>
      </c>
      <c r="F74" s="80">
        <v>0</v>
      </c>
      <c r="G74" s="55">
        <v>0</v>
      </c>
      <c r="H74" s="1050">
        <v>7</v>
      </c>
      <c r="I74" s="55">
        <v>0</v>
      </c>
      <c r="J74" s="55">
        <v>7</v>
      </c>
      <c r="K74" s="1050">
        <v>3</v>
      </c>
      <c r="L74" s="55">
        <v>2</v>
      </c>
      <c r="M74" s="55">
        <v>1</v>
      </c>
      <c r="N74" s="55">
        <v>1</v>
      </c>
      <c r="O74" s="99">
        <v>0</v>
      </c>
    </row>
    <row r="75" spans="1:15" ht="15.75" x14ac:dyDescent="0.25">
      <c r="A75" s="620" t="s">
        <v>429</v>
      </c>
      <c r="B75" s="14">
        <v>1</v>
      </c>
      <c r="C75" s="40">
        <f t="shared" si="1"/>
        <v>1</v>
      </c>
      <c r="D75" s="14">
        <v>0</v>
      </c>
      <c r="E75" s="55">
        <v>0</v>
      </c>
      <c r="F75" s="80">
        <v>0</v>
      </c>
      <c r="G75" s="55">
        <v>0</v>
      </c>
      <c r="H75" s="1050">
        <v>1</v>
      </c>
      <c r="I75" s="55">
        <v>0</v>
      </c>
      <c r="J75" s="55">
        <v>1</v>
      </c>
      <c r="K75" s="1050">
        <v>0</v>
      </c>
      <c r="L75" s="55">
        <v>0</v>
      </c>
      <c r="M75" s="55">
        <v>0</v>
      </c>
      <c r="N75" s="55">
        <v>0</v>
      </c>
      <c r="O75" s="99">
        <v>0</v>
      </c>
    </row>
    <row r="76" spans="1:15" ht="15.75" x14ac:dyDescent="0.25">
      <c r="A76" s="620" t="s">
        <v>430</v>
      </c>
      <c r="B76" s="14">
        <v>13</v>
      </c>
      <c r="C76" s="40">
        <f t="shared" si="1"/>
        <v>8</v>
      </c>
      <c r="D76" s="14">
        <v>5</v>
      </c>
      <c r="E76" s="55">
        <v>1</v>
      </c>
      <c r="F76" s="80">
        <v>1</v>
      </c>
      <c r="G76" s="55">
        <v>0</v>
      </c>
      <c r="H76" s="1050">
        <v>3</v>
      </c>
      <c r="I76" s="55">
        <v>0</v>
      </c>
      <c r="J76" s="55">
        <v>3</v>
      </c>
      <c r="K76" s="1050">
        <v>2</v>
      </c>
      <c r="L76" s="55">
        <v>2</v>
      </c>
      <c r="M76" s="55">
        <v>0</v>
      </c>
      <c r="N76" s="55">
        <v>1</v>
      </c>
      <c r="O76" s="99">
        <v>0</v>
      </c>
    </row>
    <row r="77" spans="1:15" ht="15.75" x14ac:dyDescent="0.25">
      <c r="A77" s="620" t="s">
        <v>431</v>
      </c>
      <c r="B77" s="14">
        <v>57</v>
      </c>
      <c r="C77" s="40">
        <f t="shared" si="1"/>
        <v>23</v>
      </c>
      <c r="D77" s="14">
        <v>34</v>
      </c>
      <c r="E77" s="55">
        <v>2</v>
      </c>
      <c r="F77" s="80">
        <v>0</v>
      </c>
      <c r="G77" s="55">
        <v>0</v>
      </c>
      <c r="H77" s="1050">
        <v>14</v>
      </c>
      <c r="I77" s="55">
        <v>2</v>
      </c>
      <c r="J77" s="55">
        <v>12</v>
      </c>
      <c r="K77" s="1050">
        <v>5</v>
      </c>
      <c r="L77" s="55">
        <v>5</v>
      </c>
      <c r="M77" s="55">
        <v>0</v>
      </c>
      <c r="N77" s="55">
        <v>2</v>
      </c>
      <c r="O77" s="99">
        <v>0</v>
      </c>
    </row>
    <row r="78" spans="1:15" ht="15.75" x14ac:dyDescent="0.25">
      <c r="A78" s="620" t="s">
        <v>432</v>
      </c>
      <c r="B78" s="14">
        <v>50</v>
      </c>
      <c r="C78" s="40">
        <f t="shared" si="1"/>
        <v>27</v>
      </c>
      <c r="D78" s="14">
        <v>23</v>
      </c>
      <c r="E78" s="55">
        <v>3</v>
      </c>
      <c r="F78" s="80">
        <v>0</v>
      </c>
      <c r="G78" s="55">
        <v>1</v>
      </c>
      <c r="H78" s="1050">
        <v>15</v>
      </c>
      <c r="I78" s="55">
        <v>4</v>
      </c>
      <c r="J78" s="55">
        <v>11</v>
      </c>
      <c r="K78" s="1050">
        <v>4</v>
      </c>
      <c r="L78" s="55">
        <v>4</v>
      </c>
      <c r="M78" s="55">
        <v>0</v>
      </c>
      <c r="N78" s="55">
        <v>3</v>
      </c>
      <c r="O78" s="99">
        <v>1</v>
      </c>
    </row>
    <row r="79" spans="1:15" ht="15.75" x14ac:dyDescent="0.25">
      <c r="A79" s="620" t="s">
        <v>433</v>
      </c>
      <c r="B79" s="14">
        <v>13</v>
      </c>
      <c r="C79" s="40">
        <f t="shared" si="1"/>
        <v>8</v>
      </c>
      <c r="D79" s="14">
        <v>5</v>
      </c>
      <c r="E79" s="55">
        <v>1</v>
      </c>
      <c r="F79" s="80">
        <v>0</v>
      </c>
      <c r="G79" s="55">
        <v>0</v>
      </c>
      <c r="H79" s="1050">
        <v>5</v>
      </c>
      <c r="I79" s="55">
        <v>1</v>
      </c>
      <c r="J79" s="55">
        <v>4</v>
      </c>
      <c r="K79" s="1050">
        <v>1</v>
      </c>
      <c r="L79" s="55">
        <v>1</v>
      </c>
      <c r="M79" s="55">
        <v>0</v>
      </c>
      <c r="N79" s="55">
        <v>1</v>
      </c>
      <c r="O79" s="99">
        <v>0</v>
      </c>
    </row>
    <row r="80" spans="1:15" ht="15.75" x14ac:dyDescent="0.25">
      <c r="A80" s="620" t="s">
        <v>434</v>
      </c>
      <c r="B80" s="14">
        <v>5</v>
      </c>
      <c r="C80" s="40">
        <f t="shared" si="1"/>
        <v>2</v>
      </c>
      <c r="D80" s="14">
        <v>3</v>
      </c>
      <c r="E80" s="55">
        <v>0</v>
      </c>
      <c r="F80" s="80">
        <v>0</v>
      </c>
      <c r="G80" s="55">
        <v>0</v>
      </c>
      <c r="H80" s="1050">
        <v>1</v>
      </c>
      <c r="I80" s="55">
        <v>0</v>
      </c>
      <c r="J80" s="55">
        <v>1</v>
      </c>
      <c r="K80" s="1050">
        <v>1</v>
      </c>
      <c r="L80" s="55">
        <v>1</v>
      </c>
      <c r="M80" s="55">
        <v>0</v>
      </c>
      <c r="N80" s="55">
        <v>0</v>
      </c>
      <c r="O80" s="99">
        <v>0</v>
      </c>
    </row>
    <row r="81" spans="1:15" ht="15.75" x14ac:dyDescent="0.25">
      <c r="A81" s="620" t="s">
        <v>435</v>
      </c>
      <c r="B81" s="14">
        <v>5</v>
      </c>
      <c r="C81" s="40">
        <f t="shared" si="1"/>
        <v>4</v>
      </c>
      <c r="D81" s="14">
        <v>1</v>
      </c>
      <c r="E81" s="55">
        <v>0</v>
      </c>
      <c r="F81" s="80">
        <v>0</v>
      </c>
      <c r="G81" s="55">
        <v>0</v>
      </c>
      <c r="H81" s="1050">
        <v>3</v>
      </c>
      <c r="I81" s="55">
        <v>0</v>
      </c>
      <c r="J81" s="55">
        <v>3</v>
      </c>
      <c r="K81" s="1050">
        <v>1</v>
      </c>
      <c r="L81" s="55">
        <v>1</v>
      </c>
      <c r="M81" s="55">
        <v>0</v>
      </c>
      <c r="N81" s="55">
        <v>0</v>
      </c>
      <c r="O81" s="99">
        <v>0</v>
      </c>
    </row>
    <row r="82" spans="1:15" ht="15.75" x14ac:dyDescent="0.25">
      <c r="A82" s="620" t="s">
        <v>436</v>
      </c>
      <c r="B82" s="14">
        <v>34</v>
      </c>
      <c r="C82" s="40">
        <f t="shared" si="1"/>
        <v>11</v>
      </c>
      <c r="D82" s="14">
        <v>23</v>
      </c>
      <c r="E82" s="55">
        <v>1</v>
      </c>
      <c r="F82" s="80">
        <v>0</v>
      </c>
      <c r="G82" s="55">
        <v>0</v>
      </c>
      <c r="H82" s="1050">
        <v>7</v>
      </c>
      <c r="I82" s="55">
        <v>0</v>
      </c>
      <c r="J82" s="55">
        <v>7</v>
      </c>
      <c r="K82" s="1050">
        <v>3</v>
      </c>
      <c r="L82" s="55">
        <v>3</v>
      </c>
      <c r="M82" s="55">
        <v>0</v>
      </c>
      <c r="N82" s="55">
        <v>0</v>
      </c>
      <c r="O82" s="99">
        <v>0</v>
      </c>
    </row>
    <row r="83" spans="1:15" ht="15.75" x14ac:dyDescent="0.25">
      <c r="A83" s="620" t="s">
        <v>437</v>
      </c>
      <c r="B83" s="14">
        <v>6</v>
      </c>
      <c r="C83" s="40">
        <f t="shared" si="1"/>
        <v>4</v>
      </c>
      <c r="D83" s="14">
        <v>2</v>
      </c>
      <c r="E83" s="55">
        <v>0</v>
      </c>
      <c r="F83" s="80">
        <v>0</v>
      </c>
      <c r="G83" s="55">
        <v>0</v>
      </c>
      <c r="H83" s="1050">
        <v>2</v>
      </c>
      <c r="I83" s="55">
        <v>0</v>
      </c>
      <c r="J83" s="55">
        <v>2</v>
      </c>
      <c r="K83" s="1050">
        <v>1</v>
      </c>
      <c r="L83" s="55">
        <v>0</v>
      </c>
      <c r="M83" s="55">
        <v>1</v>
      </c>
      <c r="N83" s="55">
        <v>1</v>
      </c>
      <c r="O83" s="99">
        <v>0</v>
      </c>
    </row>
    <row r="84" spans="1:15" ht="15.75" x14ac:dyDescent="0.25">
      <c r="A84" s="620" t="s">
        <v>438</v>
      </c>
      <c r="B84" s="14">
        <v>9</v>
      </c>
      <c r="C84" s="40">
        <f t="shared" si="1"/>
        <v>6</v>
      </c>
      <c r="D84" s="14">
        <v>3</v>
      </c>
      <c r="E84" s="55">
        <v>0</v>
      </c>
      <c r="F84" s="80">
        <v>0</v>
      </c>
      <c r="G84" s="55">
        <v>0</v>
      </c>
      <c r="H84" s="1050">
        <v>5</v>
      </c>
      <c r="I84" s="55">
        <v>2</v>
      </c>
      <c r="J84" s="55">
        <v>3</v>
      </c>
      <c r="K84" s="1050">
        <v>1</v>
      </c>
      <c r="L84" s="55">
        <v>0</v>
      </c>
      <c r="M84" s="55">
        <v>1</v>
      </c>
      <c r="N84" s="55">
        <v>0</v>
      </c>
      <c r="O84" s="99">
        <v>0</v>
      </c>
    </row>
    <row r="85" spans="1:15" ht="15.75" x14ac:dyDescent="0.25">
      <c r="A85" s="620" t="s">
        <v>439</v>
      </c>
      <c r="B85" s="14">
        <v>18</v>
      </c>
      <c r="C85" s="40">
        <f t="shared" si="1"/>
        <v>8</v>
      </c>
      <c r="D85" s="14">
        <v>10</v>
      </c>
      <c r="E85" s="55">
        <v>0</v>
      </c>
      <c r="F85" s="80">
        <v>0</v>
      </c>
      <c r="G85" s="55">
        <v>0</v>
      </c>
      <c r="H85" s="1050">
        <v>4</v>
      </c>
      <c r="I85" s="55">
        <v>1</v>
      </c>
      <c r="J85" s="55">
        <v>3</v>
      </c>
      <c r="K85" s="1050">
        <v>2</v>
      </c>
      <c r="L85" s="55">
        <v>1</v>
      </c>
      <c r="M85" s="55">
        <v>1</v>
      </c>
      <c r="N85" s="55">
        <v>2</v>
      </c>
      <c r="O85" s="99">
        <v>0</v>
      </c>
    </row>
    <row r="86" spans="1:15" ht="15.75" x14ac:dyDescent="0.25">
      <c r="A86" s="620" t="s">
        <v>440</v>
      </c>
      <c r="B86" s="14">
        <v>25</v>
      </c>
      <c r="C86" s="40">
        <f t="shared" si="1"/>
        <v>22</v>
      </c>
      <c r="D86" s="14">
        <v>3</v>
      </c>
      <c r="E86" s="55">
        <v>1</v>
      </c>
      <c r="F86" s="80">
        <v>0</v>
      </c>
      <c r="G86" s="55">
        <v>0</v>
      </c>
      <c r="H86" s="1050">
        <v>17</v>
      </c>
      <c r="I86" s="55">
        <v>3</v>
      </c>
      <c r="J86" s="55">
        <v>14</v>
      </c>
      <c r="K86" s="1050">
        <v>3</v>
      </c>
      <c r="L86" s="55">
        <v>3</v>
      </c>
      <c r="M86" s="55">
        <v>0</v>
      </c>
      <c r="N86" s="55">
        <v>0</v>
      </c>
      <c r="O86" s="99">
        <v>1</v>
      </c>
    </row>
    <row r="87" spans="1:15" ht="15.75" x14ac:dyDescent="0.25">
      <c r="A87" s="620" t="s">
        <v>441</v>
      </c>
      <c r="B87" s="14">
        <v>34</v>
      </c>
      <c r="C87" s="40">
        <f t="shared" si="1"/>
        <v>8</v>
      </c>
      <c r="D87" s="14">
        <v>26</v>
      </c>
      <c r="E87" s="55">
        <v>1</v>
      </c>
      <c r="F87" s="80">
        <v>0</v>
      </c>
      <c r="G87" s="55">
        <v>0</v>
      </c>
      <c r="H87" s="1050">
        <v>5</v>
      </c>
      <c r="I87" s="55">
        <v>2</v>
      </c>
      <c r="J87" s="55">
        <v>3</v>
      </c>
      <c r="K87" s="1050">
        <v>1</v>
      </c>
      <c r="L87" s="55">
        <v>1</v>
      </c>
      <c r="M87" s="55">
        <v>0</v>
      </c>
      <c r="N87" s="55">
        <v>1</v>
      </c>
      <c r="O87" s="99">
        <v>0</v>
      </c>
    </row>
    <row r="88" spans="1:15" ht="15.75" x14ac:dyDescent="0.25">
      <c r="A88" s="620" t="s">
        <v>442</v>
      </c>
      <c r="B88" s="14">
        <v>9</v>
      </c>
      <c r="C88" s="40">
        <f t="shared" si="1"/>
        <v>3</v>
      </c>
      <c r="D88" s="14">
        <v>6</v>
      </c>
      <c r="E88" s="55">
        <v>0</v>
      </c>
      <c r="F88" s="80">
        <v>0</v>
      </c>
      <c r="G88" s="55">
        <v>0</v>
      </c>
      <c r="H88" s="1050">
        <v>1</v>
      </c>
      <c r="I88" s="55">
        <v>0</v>
      </c>
      <c r="J88" s="55">
        <v>1</v>
      </c>
      <c r="K88" s="1050">
        <v>1</v>
      </c>
      <c r="L88" s="55">
        <v>1</v>
      </c>
      <c r="M88" s="55">
        <v>0</v>
      </c>
      <c r="N88" s="55">
        <v>1</v>
      </c>
      <c r="O88" s="99">
        <v>0</v>
      </c>
    </row>
    <row r="89" spans="1:15" ht="15.75" x14ac:dyDescent="0.25">
      <c r="A89" s="620" t="s">
        <v>443</v>
      </c>
      <c r="B89" s="14">
        <v>38</v>
      </c>
      <c r="C89" s="40">
        <f t="shared" si="1"/>
        <v>14</v>
      </c>
      <c r="D89" s="14">
        <v>24</v>
      </c>
      <c r="E89" s="55">
        <v>0</v>
      </c>
      <c r="F89" s="80">
        <v>1</v>
      </c>
      <c r="G89" s="55">
        <v>0</v>
      </c>
      <c r="H89" s="1050">
        <v>7</v>
      </c>
      <c r="I89" s="55">
        <v>0</v>
      </c>
      <c r="J89" s="55">
        <v>7</v>
      </c>
      <c r="K89" s="1050">
        <v>4</v>
      </c>
      <c r="L89" s="55">
        <v>4</v>
      </c>
      <c r="M89" s="55">
        <v>0</v>
      </c>
      <c r="N89" s="55">
        <v>2</v>
      </c>
      <c r="O89" s="99">
        <v>0</v>
      </c>
    </row>
    <row r="90" spans="1:15" ht="15.75" x14ac:dyDescent="0.25">
      <c r="A90" s="620" t="s">
        <v>444</v>
      </c>
      <c r="B90" s="14">
        <v>26</v>
      </c>
      <c r="C90" s="40">
        <f t="shared" si="1"/>
        <v>10</v>
      </c>
      <c r="D90" s="14">
        <v>16</v>
      </c>
      <c r="E90" s="55">
        <v>0</v>
      </c>
      <c r="F90" s="80">
        <v>0</v>
      </c>
      <c r="G90" s="55">
        <v>0</v>
      </c>
      <c r="H90" s="1050">
        <v>7</v>
      </c>
      <c r="I90" s="55">
        <v>0</v>
      </c>
      <c r="J90" s="55">
        <v>7</v>
      </c>
      <c r="K90" s="1050">
        <v>2</v>
      </c>
      <c r="L90" s="55">
        <v>2</v>
      </c>
      <c r="M90" s="55">
        <v>0</v>
      </c>
      <c r="N90" s="55">
        <v>1</v>
      </c>
      <c r="O90" s="99">
        <v>0</v>
      </c>
    </row>
    <row r="91" spans="1:15" ht="15.75" x14ac:dyDescent="0.25">
      <c r="A91" s="620" t="s">
        <v>445</v>
      </c>
      <c r="B91" s="14">
        <v>15</v>
      </c>
      <c r="C91" s="40">
        <f t="shared" si="1"/>
        <v>3</v>
      </c>
      <c r="D91" s="14">
        <v>12</v>
      </c>
      <c r="E91" s="55">
        <v>0</v>
      </c>
      <c r="F91" s="80">
        <v>0</v>
      </c>
      <c r="G91" s="55">
        <v>0</v>
      </c>
      <c r="H91" s="1050">
        <v>2</v>
      </c>
      <c r="I91" s="55">
        <v>0</v>
      </c>
      <c r="J91" s="55">
        <v>2</v>
      </c>
      <c r="K91" s="1050">
        <v>1</v>
      </c>
      <c r="L91" s="55">
        <v>1</v>
      </c>
      <c r="M91" s="55">
        <v>0</v>
      </c>
      <c r="N91" s="55">
        <v>0</v>
      </c>
      <c r="O91" s="99">
        <v>0</v>
      </c>
    </row>
    <row r="92" spans="1:15" ht="15.75" x14ac:dyDescent="0.25">
      <c r="A92" s="620" t="s">
        <v>446</v>
      </c>
      <c r="B92" s="14">
        <v>5</v>
      </c>
      <c r="C92" s="40">
        <f t="shared" si="1"/>
        <v>1</v>
      </c>
      <c r="D92" s="14">
        <v>4</v>
      </c>
      <c r="E92" s="55">
        <v>0</v>
      </c>
      <c r="F92" s="80">
        <v>0</v>
      </c>
      <c r="G92" s="55">
        <v>0</v>
      </c>
      <c r="H92" s="1050">
        <v>1</v>
      </c>
      <c r="I92" s="55">
        <v>0</v>
      </c>
      <c r="J92" s="55">
        <v>1</v>
      </c>
      <c r="K92" s="1050">
        <v>0</v>
      </c>
      <c r="L92" s="55">
        <v>0</v>
      </c>
      <c r="M92" s="55">
        <v>0</v>
      </c>
      <c r="N92" s="55">
        <v>0</v>
      </c>
      <c r="O92" s="99">
        <v>0</v>
      </c>
    </row>
    <row r="93" spans="1:15" ht="15.75" x14ac:dyDescent="0.25">
      <c r="A93" s="620" t="s">
        <v>447</v>
      </c>
      <c r="B93" s="14">
        <v>2</v>
      </c>
      <c r="C93" s="40">
        <f t="shared" si="1"/>
        <v>2</v>
      </c>
      <c r="D93" s="14">
        <v>0</v>
      </c>
      <c r="E93" s="55">
        <v>0</v>
      </c>
      <c r="F93" s="80">
        <v>0</v>
      </c>
      <c r="G93" s="55">
        <v>0</v>
      </c>
      <c r="H93" s="1050">
        <v>1</v>
      </c>
      <c r="I93" s="55">
        <v>0</v>
      </c>
      <c r="J93" s="55">
        <v>1</v>
      </c>
      <c r="K93" s="1050">
        <v>1</v>
      </c>
      <c r="L93" s="55">
        <v>1</v>
      </c>
      <c r="M93" s="55">
        <v>0</v>
      </c>
      <c r="N93" s="55">
        <v>0</v>
      </c>
      <c r="O93" s="99">
        <v>0</v>
      </c>
    </row>
    <row r="94" spans="1:15" ht="15.75" x14ac:dyDescent="0.25">
      <c r="A94" s="620" t="s">
        <v>448</v>
      </c>
      <c r="B94" s="14">
        <v>5</v>
      </c>
      <c r="C94" s="40">
        <f t="shared" si="1"/>
        <v>4</v>
      </c>
      <c r="D94" s="14">
        <v>1</v>
      </c>
      <c r="E94" s="55">
        <v>0</v>
      </c>
      <c r="F94" s="80">
        <v>0</v>
      </c>
      <c r="G94" s="55">
        <v>0</v>
      </c>
      <c r="H94" s="1050">
        <v>3</v>
      </c>
      <c r="I94" s="55">
        <v>0</v>
      </c>
      <c r="J94" s="55">
        <v>3</v>
      </c>
      <c r="K94" s="1050">
        <v>1</v>
      </c>
      <c r="L94" s="55">
        <v>0</v>
      </c>
      <c r="M94" s="55">
        <v>1</v>
      </c>
      <c r="N94" s="55">
        <v>0</v>
      </c>
      <c r="O94" s="99">
        <v>0</v>
      </c>
    </row>
    <row r="95" spans="1:15" ht="15.75" x14ac:dyDescent="0.25">
      <c r="A95" s="620" t="s">
        <v>449</v>
      </c>
      <c r="B95" s="14">
        <v>1</v>
      </c>
      <c r="C95" s="40">
        <f t="shared" si="1"/>
        <v>1</v>
      </c>
      <c r="D95" s="14">
        <v>0</v>
      </c>
      <c r="E95" s="55">
        <v>0</v>
      </c>
      <c r="F95" s="80">
        <v>0</v>
      </c>
      <c r="G95" s="55">
        <v>0</v>
      </c>
      <c r="H95" s="1050">
        <v>0</v>
      </c>
      <c r="I95" s="55">
        <v>0</v>
      </c>
      <c r="J95" s="55">
        <v>0</v>
      </c>
      <c r="K95" s="1050">
        <v>1</v>
      </c>
      <c r="L95" s="55">
        <v>0</v>
      </c>
      <c r="M95" s="55">
        <v>1</v>
      </c>
      <c r="N95" s="55">
        <v>0</v>
      </c>
      <c r="O95" s="99">
        <v>0</v>
      </c>
    </row>
    <row r="96" spans="1:15" ht="15.75" x14ac:dyDescent="0.25">
      <c r="A96" s="620" t="s">
        <v>450</v>
      </c>
      <c r="B96" s="14">
        <v>20</v>
      </c>
      <c r="C96" s="40">
        <f t="shared" si="1"/>
        <v>9</v>
      </c>
      <c r="D96" s="14">
        <v>11</v>
      </c>
      <c r="E96" s="55">
        <v>0</v>
      </c>
      <c r="F96" s="80">
        <v>0</v>
      </c>
      <c r="G96" s="55">
        <v>1</v>
      </c>
      <c r="H96" s="1050">
        <v>5</v>
      </c>
      <c r="I96" s="55">
        <v>1</v>
      </c>
      <c r="J96" s="55">
        <v>4</v>
      </c>
      <c r="K96" s="1050">
        <v>1</v>
      </c>
      <c r="L96" s="55">
        <v>1</v>
      </c>
      <c r="M96" s="55">
        <v>0</v>
      </c>
      <c r="N96" s="55">
        <v>2</v>
      </c>
      <c r="O96" s="99">
        <v>0</v>
      </c>
    </row>
    <row r="97" spans="1:15" ht="15.75" x14ac:dyDescent="0.25">
      <c r="A97" s="620" t="s">
        <v>451</v>
      </c>
      <c r="B97" s="14">
        <v>103</v>
      </c>
      <c r="C97" s="40">
        <f t="shared" si="1"/>
        <v>45</v>
      </c>
      <c r="D97" s="14">
        <v>58</v>
      </c>
      <c r="E97" s="55">
        <v>2</v>
      </c>
      <c r="F97" s="80">
        <v>1</v>
      </c>
      <c r="G97" s="55">
        <v>1</v>
      </c>
      <c r="H97" s="1050">
        <v>22</v>
      </c>
      <c r="I97" s="55">
        <v>3</v>
      </c>
      <c r="J97" s="55">
        <v>19</v>
      </c>
      <c r="K97" s="1050">
        <v>14</v>
      </c>
      <c r="L97" s="55">
        <v>9</v>
      </c>
      <c r="M97" s="55">
        <v>5</v>
      </c>
      <c r="N97" s="55">
        <v>4</v>
      </c>
      <c r="O97" s="99">
        <v>1</v>
      </c>
    </row>
    <row r="98" spans="1:15" ht="15.75" x14ac:dyDescent="0.25">
      <c r="A98" s="620" t="s">
        <v>452</v>
      </c>
      <c r="B98" s="14">
        <v>7</v>
      </c>
      <c r="C98" s="40">
        <f t="shared" si="1"/>
        <v>3</v>
      </c>
      <c r="D98" s="14">
        <v>4</v>
      </c>
      <c r="E98" s="55">
        <v>0</v>
      </c>
      <c r="F98" s="80">
        <v>0</v>
      </c>
      <c r="G98" s="55">
        <v>0</v>
      </c>
      <c r="H98" s="1050">
        <v>1</v>
      </c>
      <c r="I98" s="55">
        <v>0</v>
      </c>
      <c r="J98" s="55">
        <v>1</v>
      </c>
      <c r="K98" s="1050">
        <v>1</v>
      </c>
      <c r="L98" s="55">
        <v>0</v>
      </c>
      <c r="M98" s="55">
        <v>1</v>
      </c>
      <c r="N98" s="55">
        <v>1</v>
      </c>
      <c r="O98" s="99">
        <v>0</v>
      </c>
    </row>
    <row r="99" spans="1:15" ht="15.75" x14ac:dyDescent="0.25">
      <c r="A99" s="620" t="s">
        <v>453</v>
      </c>
      <c r="B99" s="14">
        <v>22</v>
      </c>
      <c r="C99" s="40">
        <f t="shared" si="1"/>
        <v>9</v>
      </c>
      <c r="D99" s="14">
        <v>13</v>
      </c>
      <c r="E99" s="55">
        <v>0</v>
      </c>
      <c r="F99" s="80">
        <v>0</v>
      </c>
      <c r="G99" s="55">
        <v>0</v>
      </c>
      <c r="H99" s="1050">
        <v>6</v>
      </c>
      <c r="I99" s="55">
        <v>1</v>
      </c>
      <c r="J99" s="55">
        <v>5</v>
      </c>
      <c r="K99" s="1050">
        <v>2</v>
      </c>
      <c r="L99" s="55">
        <v>1</v>
      </c>
      <c r="M99" s="55">
        <v>1</v>
      </c>
      <c r="N99" s="55">
        <v>1</v>
      </c>
      <c r="O99" s="99">
        <v>0</v>
      </c>
    </row>
    <row r="100" spans="1:15" ht="15.75" x14ac:dyDescent="0.25">
      <c r="A100" s="620" t="s">
        <v>454</v>
      </c>
      <c r="B100" s="14">
        <v>17</v>
      </c>
      <c r="C100" s="40">
        <f t="shared" si="1"/>
        <v>6</v>
      </c>
      <c r="D100" s="14">
        <v>11</v>
      </c>
      <c r="E100" s="55">
        <v>0</v>
      </c>
      <c r="F100" s="80">
        <v>0</v>
      </c>
      <c r="G100" s="55">
        <v>0</v>
      </c>
      <c r="H100" s="1050">
        <v>5</v>
      </c>
      <c r="I100" s="55">
        <v>2</v>
      </c>
      <c r="J100" s="55">
        <v>3</v>
      </c>
      <c r="K100" s="1050">
        <v>1</v>
      </c>
      <c r="L100" s="55">
        <v>1</v>
      </c>
      <c r="M100" s="55">
        <v>0</v>
      </c>
      <c r="N100" s="55">
        <v>0</v>
      </c>
      <c r="O100" s="99">
        <v>0</v>
      </c>
    </row>
    <row r="101" spans="1:15" ht="15.75" x14ac:dyDescent="0.25">
      <c r="A101" s="620" t="s">
        <v>455</v>
      </c>
      <c r="B101" s="14">
        <v>1</v>
      </c>
      <c r="C101" s="40">
        <f t="shared" si="1"/>
        <v>1</v>
      </c>
      <c r="D101" s="14">
        <v>0</v>
      </c>
      <c r="E101" s="55">
        <v>0</v>
      </c>
      <c r="F101" s="80">
        <v>0</v>
      </c>
      <c r="G101" s="55">
        <v>0</v>
      </c>
      <c r="H101" s="1050">
        <v>1</v>
      </c>
      <c r="I101" s="55">
        <v>0</v>
      </c>
      <c r="J101" s="55">
        <v>1</v>
      </c>
      <c r="K101" s="1050">
        <v>0</v>
      </c>
      <c r="L101" s="55">
        <v>0</v>
      </c>
      <c r="M101" s="55">
        <v>0</v>
      </c>
      <c r="N101" s="55">
        <v>0</v>
      </c>
      <c r="O101" s="99">
        <v>0</v>
      </c>
    </row>
    <row r="102" spans="1:15" ht="15.75" x14ac:dyDescent="0.25">
      <c r="A102" s="620" t="s">
        <v>456</v>
      </c>
      <c r="B102" s="14">
        <v>11</v>
      </c>
      <c r="C102" s="40">
        <f t="shared" si="1"/>
        <v>2</v>
      </c>
      <c r="D102" s="14">
        <v>9</v>
      </c>
      <c r="E102" s="55">
        <v>0</v>
      </c>
      <c r="F102" s="80">
        <v>0</v>
      </c>
      <c r="G102" s="55">
        <v>0</v>
      </c>
      <c r="H102" s="1050">
        <v>1</v>
      </c>
      <c r="I102" s="55">
        <v>0</v>
      </c>
      <c r="J102" s="55">
        <v>1</v>
      </c>
      <c r="K102" s="1050">
        <v>1</v>
      </c>
      <c r="L102" s="55">
        <v>0</v>
      </c>
      <c r="M102" s="55">
        <v>1</v>
      </c>
      <c r="N102" s="55">
        <v>0</v>
      </c>
      <c r="O102" s="99">
        <v>0</v>
      </c>
    </row>
    <row r="103" spans="1:15" ht="15.75" x14ac:dyDescent="0.25">
      <c r="A103" s="620" t="s">
        <v>457</v>
      </c>
      <c r="B103" s="14">
        <v>24</v>
      </c>
      <c r="C103" s="40">
        <f t="shared" si="1"/>
        <v>7</v>
      </c>
      <c r="D103" s="14">
        <v>17</v>
      </c>
      <c r="E103" s="55">
        <v>0</v>
      </c>
      <c r="F103" s="80">
        <v>0</v>
      </c>
      <c r="G103" s="55">
        <v>0</v>
      </c>
      <c r="H103" s="1050">
        <v>4</v>
      </c>
      <c r="I103" s="55">
        <v>2</v>
      </c>
      <c r="J103" s="55">
        <v>2</v>
      </c>
      <c r="K103" s="1050">
        <v>2</v>
      </c>
      <c r="L103" s="55">
        <v>2</v>
      </c>
      <c r="M103" s="55">
        <v>0</v>
      </c>
      <c r="N103" s="55">
        <v>1</v>
      </c>
      <c r="O103" s="99">
        <v>0</v>
      </c>
    </row>
    <row r="104" spans="1:15" ht="15.75" x14ac:dyDescent="0.25">
      <c r="A104" s="620" t="s">
        <v>458</v>
      </c>
      <c r="B104" s="14">
        <v>10</v>
      </c>
      <c r="C104" s="40">
        <f t="shared" si="1"/>
        <v>5</v>
      </c>
      <c r="D104" s="14">
        <v>5</v>
      </c>
      <c r="E104" s="55">
        <v>0</v>
      </c>
      <c r="F104" s="80">
        <v>0</v>
      </c>
      <c r="G104" s="55">
        <v>0</v>
      </c>
      <c r="H104" s="1050">
        <v>3</v>
      </c>
      <c r="I104" s="55">
        <v>1</v>
      </c>
      <c r="J104" s="55">
        <v>2</v>
      </c>
      <c r="K104" s="1050">
        <v>0</v>
      </c>
      <c r="L104" s="55">
        <v>0</v>
      </c>
      <c r="M104" s="55">
        <v>0</v>
      </c>
      <c r="N104" s="55">
        <v>2</v>
      </c>
      <c r="O104" s="99">
        <v>0</v>
      </c>
    </row>
    <row r="105" spans="1:15" ht="15.75" x14ac:dyDescent="0.25">
      <c r="A105" s="620" t="s">
        <v>459</v>
      </c>
      <c r="B105" s="14">
        <v>47</v>
      </c>
      <c r="C105" s="40">
        <f t="shared" si="1"/>
        <v>20</v>
      </c>
      <c r="D105" s="14">
        <v>27</v>
      </c>
      <c r="E105" s="55">
        <v>1</v>
      </c>
      <c r="F105" s="80">
        <v>0</v>
      </c>
      <c r="G105" s="55">
        <v>0</v>
      </c>
      <c r="H105" s="1050">
        <v>15</v>
      </c>
      <c r="I105" s="55">
        <v>8</v>
      </c>
      <c r="J105" s="55">
        <v>7</v>
      </c>
      <c r="K105" s="1050">
        <v>3</v>
      </c>
      <c r="L105" s="55">
        <v>3</v>
      </c>
      <c r="M105" s="55">
        <v>0</v>
      </c>
      <c r="N105" s="55">
        <v>1</v>
      </c>
      <c r="O105" s="99">
        <v>0</v>
      </c>
    </row>
    <row r="106" spans="1:15" ht="15.75" x14ac:dyDescent="0.25">
      <c r="A106" s="620" t="s">
        <v>460</v>
      </c>
      <c r="B106" s="14">
        <v>95</v>
      </c>
      <c r="C106" s="40">
        <f t="shared" si="1"/>
        <v>23</v>
      </c>
      <c r="D106" s="14">
        <v>72</v>
      </c>
      <c r="E106" s="55">
        <v>0</v>
      </c>
      <c r="F106" s="80">
        <v>0</v>
      </c>
      <c r="G106" s="55">
        <v>1</v>
      </c>
      <c r="H106" s="1050">
        <v>15</v>
      </c>
      <c r="I106" s="55">
        <v>7</v>
      </c>
      <c r="J106" s="55">
        <v>8</v>
      </c>
      <c r="K106" s="1050">
        <v>5</v>
      </c>
      <c r="L106" s="55">
        <v>3</v>
      </c>
      <c r="M106" s="55">
        <v>2</v>
      </c>
      <c r="N106" s="55">
        <v>2</v>
      </c>
      <c r="O106" s="99">
        <v>0</v>
      </c>
    </row>
    <row r="107" spans="1:15" ht="15.75" x14ac:dyDescent="0.25">
      <c r="A107" s="620" t="s">
        <v>461</v>
      </c>
      <c r="B107" s="14">
        <v>44</v>
      </c>
      <c r="C107" s="40">
        <f t="shared" si="1"/>
        <v>15</v>
      </c>
      <c r="D107" s="14">
        <v>29</v>
      </c>
      <c r="E107" s="55">
        <v>0</v>
      </c>
      <c r="F107" s="80">
        <v>0</v>
      </c>
      <c r="G107" s="55">
        <v>0</v>
      </c>
      <c r="H107" s="1050">
        <v>9</v>
      </c>
      <c r="I107" s="55">
        <v>3</v>
      </c>
      <c r="J107" s="55">
        <v>6</v>
      </c>
      <c r="K107" s="1050">
        <v>4</v>
      </c>
      <c r="L107" s="55">
        <v>4</v>
      </c>
      <c r="M107" s="55">
        <v>0</v>
      </c>
      <c r="N107" s="55">
        <v>2</v>
      </c>
      <c r="O107" s="99">
        <v>0</v>
      </c>
    </row>
    <row r="108" spans="1:15" ht="15.75" x14ac:dyDescent="0.25">
      <c r="A108" s="620" t="s">
        <v>462</v>
      </c>
      <c r="B108" s="14">
        <v>34</v>
      </c>
      <c r="C108" s="40">
        <f t="shared" si="1"/>
        <v>12</v>
      </c>
      <c r="D108" s="14">
        <v>22</v>
      </c>
      <c r="E108" s="55">
        <v>2</v>
      </c>
      <c r="F108" s="80">
        <v>1</v>
      </c>
      <c r="G108" s="55">
        <v>0</v>
      </c>
      <c r="H108" s="1050">
        <v>6</v>
      </c>
      <c r="I108" s="55">
        <v>0</v>
      </c>
      <c r="J108" s="55">
        <v>6</v>
      </c>
      <c r="K108" s="1050">
        <v>3</v>
      </c>
      <c r="L108" s="55">
        <v>2</v>
      </c>
      <c r="M108" s="55">
        <v>1</v>
      </c>
      <c r="N108" s="55">
        <v>0</v>
      </c>
      <c r="O108" s="99">
        <v>0</v>
      </c>
    </row>
    <row r="109" spans="1:15" ht="15.75" x14ac:dyDescent="0.25">
      <c r="A109" s="620" t="s">
        <v>463</v>
      </c>
      <c r="B109" s="14">
        <v>26</v>
      </c>
      <c r="C109" s="40">
        <f t="shared" si="1"/>
        <v>8</v>
      </c>
      <c r="D109" s="14">
        <v>18</v>
      </c>
      <c r="E109" s="55">
        <v>0</v>
      </c>
      <c r="F109" s="80">
        <v>0</v>
      </c>
      <c r="G109" s="55">
        <v>0</v>
      </c>
      <c r="H109" s="1050">
        <v>6</v>
      </c>
      <c r="I109" s="55">
        <v>1</v>
      </c>
      <c r="J109" s="55">
        <v>5</v>
      </c>
      <c r="K109" s="1050">
        <v>0</v>
      </c>
      <c r="L109" s="55">
        <v>0</v>
      </c>
      <c r="M109" s="55">
        <v>0</v>
      </c>
      <c r="N109" s="55">
        <v>2</v>
      </c>
      <c r="O109" s="99">
        <v>0</v>
      </c>
    </row>
    <row r="110" spans="1:15" ht="15.75" x14ac:dyDescent="0.25">
      <c r="A110" s="620" t="s">
        <v>464</v>
      </c>
      <c r="B110" s="14">
        <v>35</v>
      </c>
      <c r="C110" s="40">
        <f t="shared" si="1"/>
        <v>14</v>
      </c>
      <c r="D110" s="14">
        <v>21</v>
      </c>
      <c r="E110" s="55">
        <v>1</v>
      </c>
      <c r="F110" s="80">
        <v>0</v>
      </c>
      <c r="G110" s="55">
        <v>0</v>
      </c>
      <c r="H110" s="1050">
        <v>9</v>
      </c>
      <c r="I110" s="55">
        <v>4</v>
      </c>
      <c r="J110" s="55">
        <v>5</v>
      </c>
      <c r="K110" s="1050">
        <v>2</v>
      </c>
      <c r="L110" s="55">
        <v>1</v>
      </c>
      <c r="M110" s="55">
        <v>1</v>
      </c>
      <c r="N110" s="55">
        <v>2</v>
      </c>
      <c r="O110" s="99">
        <v>0</v>
      </c>
    </row>
    <row r="111" spans="1:15" ht="15.75" x14ac:dyDescent="0.25">
      <c r="A111" s="620" t="s">
        <v>465</v>
      </c>
      <c r="B111" s="14">
        <v>21</v>
      </c>
      <c r="C111" s="40">
        <f t="shared" si="1"/>
        <v>7</v>
      </c>
      <c r="D111" s="14">
        <v>14</v>
      </c>
      <c r="E111" s="55">
        <v>0</v>
      </c>
      <c r="F111" s="80">
        <v>0</v>
      </c>
      <c r="G111" s="55">
        <v>0</v>
      </c>
      <c r="H111" s="1050">
        <v>4</v>
      </c>
      <c r="I111" s="55">
        <v>3</v>
      </c>
      <c r="J111" s="55">
        <v>1</v>
      </c>
      <c r="K111" s="1050">
        <v>2</v>
      </c>
      <c r="L111" s="55">
        <v>2</v>
      </c>
      <c r="M111" s="55">
        <v>0</v>
      </c>
      <c r="N111" s="55">
        <v>1</v>
      </c>
      <c r="O111" s="99">
        <v>0</v>
      </c>
    </row>
    <row r="112" spans="1:15" ht="15.75" x14ac:dyDescent="0.25">
      <c r="A112" s="620" t="s">
        <v>466</v>
      </c>
      <c r="B112" s="14">
        <v>148</v>
      </c>
      <c r="C112" s="40">
        <f t="shared" si="1"/>
        <v>44</v>
      </c>
      <c r="D112" s="14">
        <v>104</v>
      </c>
      <c r="E112" s="55">
        <v>1</v>
      </c>
      <c r="F112" s="80">
        <v>1</v>
      </c>
      <c r="G112" s="55">
        <v>0</v>
      </c>
      <c r="H112" s="1050">
        <v>27</v>
      </c>
      <c r="I112" s="55">
        <v>14</v>
      </c>
      <c r="J112" s="55">
        <v>13</v>
      </c>
      <c r="K112" s="1050">
        <v>6</v>
      </c>
      <c r="L112" s="55">
        <v>3</v>
      </c>
      <c r="M112" s="55">
        <v>3</v>
      </c>
      <c r="N112" s="55">
        <v>9</v>
      </c>
      <c r="O112" s="99">
        <v>0</v>
      </c>
    </row>
    <row r="113" spans="1:15" ht="15.75" x14ac:dyDescent="0.25">
      <c r="A113" s="620" t="s">
        <v>467</v>
      </c>
      <c r="B113" s="14">
        <v>14</v>
      </c>
      <c r="C113" s="40">
        <f t="shared" si="1"/>
        <v>5</v>
      </c>
      <c r="D113" s="14">
        <v>9</v>
      </c>
      <c r="E113" s="55">
        <v>0</v>
      </c>
      <c r="F113" s="80">
        <v>0</v>
      </c>
      <c r="G113" s="55">
        <v>0</v>
      </c>
      <c r="H113" s="1050">
        <v>4</v>
      </c>
      <c r="I113" s="55">
        <v>3</v>
      </c>
      <c r="J113" s="55">
        <v>1</v>
      </c>
      <c r="K113" s="1050">
        <v>0</v>
      </c>
      <c r="L113" s="55">
        <v>0</v>
      </c>
      <c r="M113" s="55">
        <v>0</v>
      </c>
      <c r="N113" s="55">
        <v>1</v>
      </c>
      <c r="O113" s="99">
        <v>0</v>
      </c>
    </row>
    <row r="114" spans="1:15" ht="15.75" x14ac:dyDescent="0.25">
      <c r="A114" s="620" t="s">
        <v>468</v>
      </c>
      <c r="B114" s="14">
        <v>43</v>
      </c>
      <c r="C114" s="40">
        <f t="shared" si="1"/>
        <v>28</v>
      </c>
      <c r="D114" s="14">
        <v>15</v>
      </c>
      <c r="E114" s="55">
        <v>0</v>
      </c>
      <c r="F114" s="80">
        <v>1</v>
      </c>
      <c r="G114" s="55">
        <v>2</v>
      </c>
      <c r="H114" s="1050">
        <v>16</v>
      </c>
      <c r="I114" s="55">
        <v>2</v>
      </c>
      <c r="J114" s="55">
        <v>14</v>
      </c>
      <c r="K114" s="1050">
        <v>6</v>
      </c>
      <c r="L114" s="55">
        <v>5</v>
      </c>
      <c r="M114" s="55">
        <v>1</v>
      </c>
      <c r="N114" s="55">
        <v>1</v>
      </c>
      <c r="O114" s="99">
        <v>2</v>
      </c>
    </row>
    <row r="115" spans="1:15" ht="15.75" x14ac:dyDescent="0.25">
      <c r="A115" s="620" t="s">
        <v>469</v>
      </c>
      <c r="B115" s="14">
        <v>34</v>
      </c>
      <c r="C115" s="40">
        <f t="shared" si="1"/>
        <v>19</v>
      </c>
      <c r="D115" s="14">
        <v>15</v>
      </c>
      <c r="E115" s="55">
        <v>1</v>
      </c>
      <c r="F115" s="80">
        <v>0</v>
      </c>
      <c r="G115" s="55">
        <v>0</v>
      </c>
      <c r="H115" s="1050">
        <v>12</v>
      </c>
      <c r="I115" s="55">
        <v>1</v>
      </c>
      <c r="J115" s="55">
        <v>11</v>
      </c>
      <c r="K115" s="1050">
        <v>4</v>
      </c>
      <c r="L115" s="55">
        <v>3</v>
      </c>
      <c r="M115" s="55">
        <v>1</v>
      </c>
      <c r="N115" s="55">
        <v>2</v>
      </c>
      <c r="O115" s="99">
        <v>0</v>
      </c>
    </row>
    <row r="116" spans="1:15" ht="15.75" x14ac:dyDescent="0.25">
      <c r="A116" s="620" t="s">
        <v>470</v>
      </c>
      <c r="B116" s="14">
        <v>21</v>
      </c>
      <c r="C116" s="40">
        <f t="shared" si="1"/>
        <v>11</v>
      </c>
      <c r="D116" s="14">
        <v>10</v>
      </c>
      <c r="E116" s="55">
        <v>0</v>
      </c>
      <c r="F116" s="80">
        <v>0</v>
      </c>
      <c r="G116" s="55">
        <v>0</v>
      </c>
      <c r="H116" s="1050">
        <v>7</v>
      </c>
      <c r="I116" s="55">
        <v>0</v>
      </c>
      <c r="J116" s="55">
        <v>7</v>
      </c>
      <c r="K116" s="1050">
        <v>3</v>
      </c>
      <c r="L116" s="55">
        <v>3</v>
      </c>
      <c r="M116" s="55">
        <v>0</v>
      </c>
      <c r="N116" s="55">
        <v>1</v>
      </c>
      <c r="O116" s="99">
        <v>0</v>
      </c>
    </row>
    <row r="117" spans="1:15" ht="15.75" x14ac:dyDescent="0.25">
      <c r="A117" s="620" t="s">
        <v>471</v>
      </c>
      <c r="B117" s="14">
        <v>16</v>
      </c>
      <c r="C117" s="40">
        <f t="shared" si="1"/>
        <v>13</v>
      </c>
      <c r="D117" s="14">
        <v>3</v>
      </c>
      <c r="E117" s="55">
        <v>0</v>
      </c>
      <c r="F117" s="80">
        <v>0</v>
      </c>
      <c r="G117" s="55">
        <v>0</v>
      </c>
      <c r="H117" s="1050">
        <v>8</v>
      </c>
      <c r="I117" s="55">
        <v>0</v>
      </c>
      <c r="J117" s="55">
        <v>8</v>
      </c>
      <c r="K117" s="1050">
        <v>2</v>
      </c>
      <c r="L117" s="55">
        <v>1</v>
      </c>
      <c r="M117" s="55">
        <v>1</v>
      </c>
      <c r="N117" s="55">
        <v>3</v>
      </c>
      <c r="O117" s="99">
        <v>0</v>
      </c>
    </row>
    <row r="118" spans="1:15" ht="15.75" x14ac:dyDescent="0.25">
      <c r="A118" s="620" t="s">
        <v>765</v>
      </c>
      <c r="B118" s="14">
        <v>1</v>
      </c>
      <c r="C118" s="40">
        <f t="shared" si="1"/>
        <v>1</v>
      </c>
      <c r="D118" s="14">
        <v>0</v>
      </c>
      <c r="E118" s="55">
        <v>0</v>
      </c>
      <c r="F118" s="80">
        <v>1</v>
      </c>
      <c r="G118" s="55">
        <v>0</v>
      </c>
      <c r="H118" s="1050">
        <v>0</v>
      </c>
      <c r="I118" s="55">
        <v>0</v>
      </c>
      <c r="J118" s="55">
        <v>0</v>
      </c>
      <c r="K118" s="1050">
        <v>0</v>
      </c>
      <c r="L118" s="55">
        <v>0</v>
      </c>
      <c r="M118" s="55">
        <v>0</v>
      </c>
      <c r="N118" s="55">
        <v>0</v>
      </c>
      <c r="O118" s="99">
        <v>0</v>
      </c>
    </row>
    <row r="119" spans="1:15" ht="15.75" x14ac:dyDescent="0.25">
      <c r="A119" s="620" t="s">
        <v>472</v>
      </c>
      <c r="B119" s="14">
        <v>39</v>
      </c>
      <c r="C119" s="40">
        <f t="shared" si="1"/>
        <v>19</v>
      </c>
      <c r="D119" s="14">
        <v>20</v>
      </c>
      <c r="E119" s="55">
        <v>0</v>
      </c>
      <c r="F119" s="80">
        <v>0</v>
      </c>
      <c r="G119" s="55">
        <v>0</v>
      </c>
      <c r="H119" s="1050">
        <v>13</v>
      </c>
      <c r="I119" s="55">
        <v>0</v>
      </c>
      <c r="J119" s="55">
        <v>13</v>
      </c>
      <c r="K119" s="1050">
        <v>4</v>
      </c>
      <c r="L119" s="55">
        <v>3</v>
      </c>
      <c r="M119" s="55">
        <v>1</v>
      </c>
      <c r="N119" s="55">
        <v>2</v>
      </c>
      <c r="O119" s="99">
        <v>0</v>
      </c>
    </row>
    <row r="120" spans="1:15" ht="15.75" x14ac:dyDescent="0.25">
      <c r="A120" s="620" t="s">
        <v>473</v>
      </c>
      <c r="B120" s="14">
        <v>61</v>
      </c>
      <c r="C120" s="40">
        <f t="shared" si="1"/>
        <v>23</v>
      </c>
      <c r="D120" s="14">
        <v>38</v>
      </c>
      <c r="E120" s="55">
        <v>2</v>
      </c>
      <c r="F120" s="80">
        <v>0</v>
      </c>
      <c r="G120" s="55">
        <v>0</v>
      </c>
      <c r="H120" s="1050">
        <v>15</v>
      </c>
      <c r="I120" s="55">
        <v>1</v>
      </c>
      <c r="J120" s="55">
        <v>14</v>
      </c>
      <c r="K120" s="1050">
        <v>5</v>
      </c>
      <c r="L120" s="55">
        <v>3</v>
      </c>
      <c r="M120" s="55">
        <v>2</v>
      </c>
      <c r="N120" s="55">
        <v>0</v>
      </c>
      <c r="O120" s="99">
        <v>1</v>
      </c>
    </row>
    <row r="121" spans="1:15" ht="15.75" x14ac:dyDescent="0.25">
      <c r="A121" s="620" t="s">
        <v>474</v>
      </c>
      <c r="B121" s="14">
        <v>11</v>
      </c>
      <c r="C121" s="40">
        <f t="shared" si="1"/>
        <v>2</v>
      </c>
      <c r="D121" s="14">
        <v>9</v>
      </c>
      <c r="E121" s="55">
        <v>0</v>
      </c>
      <c r="F121" s="80">
        <v>0</v>
      </c>
      <c r="G121" s="55">
        <v>0</v>
      </c>
      <c r="H121" s="1050">
        <v>1</v>
      </c>
      <c r="I121" s="55">
        <v>0</v>
      </c>
      <c r="J121" s="55">
        <v>1</v>
      </c>
      <c r="K121" s="1050">
        <v>1</v>
      </c>
      <c r="L121" s="55">
        <v>0</v>
      </c>
      <c r="M121" s="55">
        <v>1</v>
      </c>
      <c r="N121" s="55">
        <v>0</v>
      </c>
      <c r="O121" s="99">
        <v>0</v>
      </c>
    </row>
    <row r="122" spans="1:15" ht="15.75" x14ac:dyDescent="0.25">
      <c r="A122" s="620" t="s">
        <v>475</v>
      </c>
      <c r="B122" s="14">
        <v>12</v>
      </c>
      <c r="C122" s="40">
        <f t="shared" si="1"/>
        <v>2</v>
      </c>
      <c r="D122" s="14">
        <v>10</v>
      </c>
      <c r="E122" s="55">
        <v>0</v>
      </c>
      <c r="F122" s="80">
        <v>0</v>
      </c>
      <c r="G122" s="55">
        <v>0</v>
      </c>
      <c r="H122" s="1050">
        <v>1</v>
      </c>
      <c r="I122" s="55">
        <v>0</v>
      </c>
      <c r="J122" s="55">
        <v>1</v>
      </c>
      <c r="K122" s="1050">
        <v>1</v>
      </c>
      <c r="L122" s="55">
        <v>1</v>
      </c>
      <c r="M122" s="55">
        <v>0</v>
      </c>
      <c r="N122" s="55">
        <v>0</v>
      </c>
      <c r="O122" s="99">
        <v>0</v>
      </c>
    </row>
    <row r="123" spans="1:15" ht="15.75" x14ac:dyDescent="0.25">
      <c r="A123" s="620" t="s">
        <v>476</v>
      </c>
      <c r="B123" s="14">
        <v>11</v>
      </c>
      <c r="C123" s="40">
        <f t="shared" si="1"/>
        <v>2</v>
      </c>
      <c r="D123" s="14">
        <v>9</v>
      </c>
      <c r="E123" s="55">
        <v>0</v>
      </c>
      <c r="F123" s="80">
        <v>0</v>
      </c>
      <c r="G123" s="55">
        <v>0</v>
      </c>
      <c r="H123" s="1050">
        <v>2</v>
      </c>
      <c r="I123" s="55">
        <v>0</v>
      </c>
      <c r="J123" s="55">
        <v>2</v>
      </c>
      <c r="K123" s="1050">
        <v>0</v>
      </c>
      <c r="L123" s="55">
        <v>0</v>
      </c>
      <c r="M123" s="55">
        <v>0</v>
      </c>
      <c r="N123" s="55">
        <v>0</v>
      </c>
      <c r="O123" s="99">
        <v>0</v>
      </c>
    </row>
    <row r="124" spans="1:15" ht="15.75" x14ac:dyDescent="0.25">
      <c r="A124" s="620" t="s">
        <v>477</v>
      </c>
      <c r="B124" s="14">
        <v>8</v>
      </c>
      <c r="C124" s="40">
        <f t="shared" si="1"/>
        <v>3</v>
      </c>
      <c r="D124" s="14">
        <v>5</v>
      </c>
      <c r="E124" s="55">
        <v>0</v>
      </c>
      <c r="F124" s="80">
        <v>0</v>
      </c>
      <c r="G124" s="55">
        <v>0</v>
      </c>
      <c r="H124" s="1050">
        <v>2</v>
      </c>
      <c r="I124" s="55">
        <v>1</v>
      </c>
      <c r="J124" s="55">
        <v>1</v>
      </c>
      <c r="K124" s="1050">
        <v>0</v>
      </c>
      <c r="L124" s="55">
        <v>0</v>
      </c>
      <c r="M124" s="55">
        <v>0</v>
      </c>
      <c r="N124" s="55">
        <v>1</v>
      </c>
      <c r="O124" s="99">
        <v>0</v>
      </c>
    </row>
    <row r="125" spans="1:15" ht="15.75" x14ac:dyDescent="0.25">
      <c r="A125" s="620" t="s">
        <v>478</v>
      </c>
      <c r="B125" s="14">
        <v>30</v>
      </c>
      <c r="C125" s="40">
        <f t="shared" si="1"/>
        <v>10</v>
      </c>
      <c r="D125" s="14">
        <v>20</v>
      </c>
      <c r="E125" s="55">
        <v>0</v>
      </c>
      <c r="F125" s="80">
        <v>0</v>
      </c>
      <c r="G125" s="55">
        <v>0</v>
      </c>
      <c r="H125" s="1050">
        <v>8</v>
      </c>
      <c r="I125" s="55">
        <v>1</v>
      </c>
      <c r="J125" s="55">
        <v>7</v>
      </c>
      <c r="K125" s="1050">
        <v>1</v>
      </c>
      <c r="L125" s="55">
        <v>0</v>
      </c>
      <c r="M125" s="55">
        <v>1</v>
      </c>
      <c r="N125" s="55">
        <v>1</v>
      </c>
      <c r="O125" s="99">
        <v>0</v>
      </c>
    </row>
    <row r="126" spans="1:15" ht="15.75" x14ac:dyDescent="0.25">
      <c r="A126" s="620" t="s">
        <v>479</v>
      </c>
      <c r="B126" s="14">
        <v>9</v>
      </c>
      <c r="C126" s="40">
        <f t="shared" si="1"/>
        <v>2</v>
      </c>
      <c r="D126" s="14">
        <v>7</v>
      </c>
      <c r="E126" s="55">
        <v>0</v>
      </c>
      <c r="F126" s="80">
        <v>0</v>
      </c>
      <c r="G126" s="55">
        <v>0</v>
      </c>
      <c r="H126" s="1050">
        <v>2</v>
      </c>
      <c r="I126" s="55">
        <v>0</v>
      </c>
      <c r="J126" s="55">
        <v>2</v>
      </c>
      <c r="K126" s="1050">
        <v>0</v>
      </c>
      <c r="L126" s="55">
        <v>0</v>
      </c>
      <c r="M126" s="55">
        <v>0</v>
      </c>
      <c r="N126" s="55">
        <v>0</v>
      </c>
      <c r="O126" s="99">
        <v>0</v>
      </c>
    </row>
    <row r="127" spans="1:15" ht="15.75" x14ac:dyDescent="0.25">
      <c r="A127" s="620" t="s">
        <v>480</v>
      </c>
      <c r="B127" s="14">
        <v>5</v>
      </c>
      <c r="C127" s="40">
        <f t="shared" si="1"/>
        <v>1</v>
      </c>
      <c r="D127" s="14">
        <v>4</v>
      </c>
      <c r="E127" s="55">
        <v>0</v>
      </c>
      <c r="F127" s="80">
        <v>0</v>
      </c>
      <c r="G127" s="55">
        <v>0</v>
      </c>
      <c r="H127" s="1050">
        <v>1</v>
      </c>
      <c r="I127" s="55">
        <v>0</v>
      </c>
      <c r="J127" s="55">
        <v>1</v>
      </c>
      <c r="K127" s="1050">
        <v>0</v>
      </c>
      <c r="L127" s="55">
        <v>0</v>
      </c>
      <c r="M127" s="55">
        <v>0</v>
      </c>
      <c r="N127" s="55">
        <v>0</v>
      </c>
      <c r="O127" s="99">
        <v>0</v>
      </c>
    </row>
    <row r="128" spans="1:15" ht="15.75" x14ac:dyDescent="0.25">
      <c r="A128" s="620" t="s">
        <v>481</v>
      </c>
      <c r="B128" s="14">
        <v>1</v>
      </c>
      <c r="C128" s="40">
        <f t="shared" si="1"/>
        <v>0</v>
      </c>
      <c r="D128" s="14">
        <v>1</v>
      </c>
      <c r="E128" s="55">
        <v>0</v>
      </c>
      <c r="F128" s="80">
        <v>0</v>
      </c>
      <c r="G128" s="55">
        <v>0</v>
      </c>
      <c r="H128" s="1050">
        <v>0</v>
      </c>
      <c r="I128" s="55">
        <v>0</v>
      </c>
      <c r="J128" s="55">
        <v>0</v>
      </c>
      <c r="K128" s="1050">
        <v>0</v>
      </c>
      <c r="L128" s="55">
        <v>0</v>
      </c>
      <c r="M128" s="55">
        <v>0</v>
      </c>
      <c r="N128" s="55">
        <v>0</v>
      </c>
      <c r="O128" s="99">
        <v>0</v>
      </c>
    </row>
    <row r="129" spans="1:15" ht="15.75" x14ac:dyDescent="0.25">
      <c r="A129" s="620" t="s">
        <v>482</v>
      </c>
      <c r="B129" s="14">
        <v>108</v>
      </c>
      <c r="C129" s="40">
        <f t="shared" si="1"/>
        <v>32</v>
      </c>
      <c r="D129" s="14">
        <v>76</v>
      </c>
      <c r="E129" s="55">
        <v>2</v>
      </c>
      <c r="F129" s="80">
        <v>1</v>
      </c>
      <c r="G129" s="55">
        <v>0</v>
      </c>
      <c r="H129" s="1050">
        <v>19</v>
      </c>
      <c r="I129" s="55">
        <v>2</v>
      </c>
      <c r="J129" s="55">
        <v>17</v>
      </c>
      <c r="K129" s="1050">
        <v>9</v>
      </c>
      <c r="L129" s="55">
        <v>2</v>
      </c>
      <c r="M129" s="55">
        <v>7</v>
      </c>
      <c r="N129" s="55">
        <v>1</v>
      </c>
      <c r="O129" s="99">
        <v>0</v>
      </c>
    </row>
    <row r="130" spans="1:15" ht="15.75" x14ac:dyDescent="0.25">
      <c r="A130" s="620" t="s">
        <v>483</v>
      </c>
      <c r="B130" s="14">
        <v>1</v>
      </c>
      <c r="C130" s="40">
        <f t="shared" si="1"/>
        <v>1</v>
      </c>
      <c r="D130" s="14">
        <v>0</v>
      </c>
      <c r="E130" s="55">
        <v>0</v>
      </c>
      <c r="F130" s="80">
        <v>0</v>
      </c>
      <c r="G130" s="55">
        <v>0</v>
      </c>
      <c r="H130" s="1050">
        <v>1</v>
      </c>
      <c r="I130" s="55">
        <v>0</v>
      </c>
      <c r="J130" s="55">
        <v>1</v>
      </c>
      <c r="K130" s="1050">
        <v>0</v>
      </c>
      <c r="L130" s="55">
        <v>0</v>
      </c>
      <c r="M130" s="55">
        <v>0</v>
      </c>
      <c r="N130" s="55">
        <v>0</v>
      </c>
      <c r="O130" s="99">
        <v>0</v>
      </c>
    </row>
    <row r="131" spans="1:15" ht="15.75" x14ac:dyDescent="0.25">
      <c r="A131" s="620" t="s">
        <v>484</v>
      </c>
      <c r="B131" s="14">
        <v>1</v>
      </c>
      <c r="C131" s="40">
        <f t="shared" si="1"/>
        <v>1</v>
      </c>
      <c r="D131" s="14">
        <v>0</v>
      </c>
      <c r="E131" s="55">
        <v>0</v>
      </c>
      <c r="F131" s="80">
        <v>0</v>
      </c>
      <c r="G131" s="55">
        <v>0</v>
      </c>
      <c r="H131" s="1050">
        <v>1</v>
      </c>
      <c r="I131" s="55">
        <v>0</v>
      </c>
      <c r="J131" s="55">
        <v>1</v>
      </c>
      <c r="K131" s="1050">
        <v>0</v>
      </c>
      <c r="L131" s="55">
        <v>0</v>
      </c>
      <c r="M131" s="55">
        <v>0</v>
      </c>
      <c r="N131" s="55">
        <v>0</v>
      </c>
      <c r="O131" s="99">
        <v>0</v>
      </c>
    </row>
    <row r="132" spans="1:15" ht="15.75" x14ac:dyDescent="0.25">
      <c r="A132" s="620" t="s">
        <v>485</v>
      </c>
      <c r="B132" s="14">
        <v>26</v>
      </c>
      <c r="C132" s="40">
        <f t="shared" si="1"/>
        <v>7</v>
      </c>
      <c r="D132" s="14">
        <v>19</v>
      </c>
      <c r="E132" s="55">
        <v>0</v>
      </c>
      <c r="F132" s="80">
        <v>0</v>
      </c>
      <c r="G132" s="55">
        <v>0</v>
      </c>
      <c r="H132" s="1050">
        <v>6</v>
      </c>
      <c r="I132" s="55">
        <v>1</v>
      </c>
      <c r="J132" s="55">
        <v>5</v>
      </c>
      <c r="K132" s="1050">
        <v>1</v>
      </c>
      <c r="L132" s="55">
        <v>0</v>
      </c>
      <c r="M132" s="55">
        <v>1</v>
      </c>
      <c r="N132" s="55">
        <v>0</v>
      </c>
      <c r="O132" s="99">
        <v>0</v>
      </c>
    </row>
    <row r="133" spans="1:15" ht="15.75" x14ac:dyDescent="0.25">
      <c r="A133" s="620" t="s">
        <v>486</v>
      </c>
      <c r="B133" s="14">
        <v>25</v>
      </c>
      <c r="C133" s="40">
        <f t="shared" si="1"/>
        <v>6</v>
      </c>
      <c r="D133" s="14">
        <v>19</v>
      </c>
      <c r="E133" s="55">
        <v>0</v>
      </c>
      <c r="F133" s="80">
        <v>0</v>
      </c>
      <c r="G133" s="55">
        <v>0</v>
      </c>
      <c r="H133" s="1050">
        <v>5</v>
      </c>
      <c r="I133" s="55">
        <v>0</v>
      </c>
      <c r="J133" s="55">
        <v>5</v>
      </c>
      <c r="K133" s="1050">
        <v>1</v>
      </c>
      <c r="L133" s="55">
        <v>1</v>
      </c>
      <c r="M133" s="55">
        <v>0</v>
      </c>
      <c r="N133" s="55">
        <v>0</v>
      </c>
      <c r="O133" s="99">
        <v>0</v>
      </c>
    </row>
    <row r="134" spans="1:15" ht="15.75" x14ac:dyDescent="0.25">
      <c r="A134" s="620" t="s">
        <v>487</v>
      </c>
      <c r="B134" s="14">
        <v>49</v>
      </c>
      <c r="C134" s="40">
        <f t="shared" si="1"/>
        <v>15</v>
      </c>
      <c r="D134" s="14">
        <v>34</v>
      </c>
      <c r="E134" s="55">
        <v>0</v>
      </c>
      <c r="F134" s="80">
        <v>0</v>
      </c>
      <c r="G134" s="55">
        <v>0</v>
      </c>
      <c r="H134" s="1050">
        <v>10</v>
      </c>
      <c r="I134" s="55">
        <v>1</v>
      </c>
      <c r="J134" s="55">
        <v>9</v>
      </c>
      <c r="K134" s="1050">
        <v>5</v>
      </c>
      <c r="L134" s="55">
        <v>4</v>
      </c>
      <c r="M134" s="55">
        <v>1</v>
      </c>
      <c r="N134" s="55">
        <v>0</v>
      </c>
      <c r="O134" s="99">
        <v>0</v>
      </c>
    </row>
    <row r="135" spans="1:15" ht="15.75" x14ac:dyDescent="0.25">
      <c r="A135" s="620" t="s">
        <v>488</v>
      </c>
      <c r="B135" s="14">
        <v>35</v>
      </c>
      <c r="C135" s="40">
        <f t="shared" ref="C135:C198" si="2">B135-D135</f>
        <v>9</v>
      </c>
      <c r="D135" s="14">
        <v>26</v>
      </c>
      <c r="E135" s="55">
        <v>0</v>
      </c>
      <c r="F135" s="80">
        <v>0</v>
      </c>
      <c r="G135" s="55">
        <v>0</v>
      </c>
      <c r="H135" s="1050">
        <v>7</v>
      </c>
      <c r="I135" s="55">
        <v>0</v>
      </c>
      <c r="J135" s="55">
        <v>7</v>
      </c>
      <c r="K135" s="1050">
        <v>2</v>
      </c>
      <c r="L135" s="55">
        <v>2</v>
      </c>
      <c r="M135" s="55">
        <v>0</v>
      </c>
      <c r="N135" s="55">
        <v>0</v>
      </c>
      <c r="O135" s="99">
        <v>0</v>
      </c>
    </row>
    <row r="136" spans="1:15" ht="15.75" x14ac:dyDescent="0.25">
      <c r="A136" s="620" t="s">
        <v>489</v>
      </c>
      <c r="B136" s="14">
        <v>70</v>
      </c>
      <c r="C136" s="40">
        <f t="shared" si="2"/>
        <v>17</v>
      </c>
      <c r="D136" s="14">
        <v>53</v>
      </c>
      <c r="E136" s="55">
        <v>0</v>
      </c>
      <c r="F136" s="80">
        <v>0</v>
      </c>
      <c r="G136" s="55">
        <v>0</v>
      </c>
      <c r="H136" s="1050">
        <v>13</v>
      </c>
      <c r="I136" s="55">
        <v>3</v>
      </c>
      <c r="J136" s="55">
        <v>10</v>
      </c>
      <c r="K136" s="1050">
        <v>2</v>
      </c>
      <c r="L136" s="55">
        <v>2</v>
      </c>
      <c r="M136" s="55">
        <v>0</v>
      </c>
      <c r="N136" s="55">
        <v>2</v>
      </c>
      <c r="O136" s="99">
        <v>0</v>
      </c>
    </row>
    <row r="137" spans="1:15" ht="15.75" x14ac:dyDescent="0.25">
      <c r="A137" s="620" t="s">
        <v>490</v>
      </c>
      <c r="B137" s="14">
        <v>32</v>
      </c>
      <c r="C137" s="40">
        <f t="shared" si="2"/>
        <v>17</v>
      </c>
      <c r="D137" s="14">
        <v>15</v>
      </c>
      <c r="E137" s="55">
        <v>1</v>
      </c>
      <c r="F137" s="80">
        <v>1</v>
      </c>
      <c r="G137" s="55">
        <v>0</v>
      </c>
      <c r="H137" s="1050">
        <v>8</v>
      </c>
      <c r="I137" s="55">
        <v>1</v>
      </c>
      <c r="J137" s="55">
        <v>7</v>
      </c>
      <c r="K137" s="1050">
        <v>4</v>
      </c>
      <c r="L137" s="55">
        <v>1</v>
      </c>
      <c r="M137" s="55">
        <v>3</v>
      </c>
      <c r="N137" s="55">
        <v>3</v>
      </c>
      <c r="O137" s="99">
        <v>0</v>
      </c>
    </row>
    <row r="138" spans="1:15" ht="15.75" x14ac:dyDescent="0.25">
      <c r="A138" s="620" t="s">
        <v>491</v>
      </c>
      <c r="B138" s="14">
        <v>27</v>
      </c>
      <c r="C138" s="40">
        <f t="shared" si="2"/>
        <v>8</v>
      </c>
      <c r="D138" s="14">
        <v>19</v>
      </c>
      <c r="E138" s="55">
        <v>0</v>
      </c>
      <c r="F138" s="80">
        <v>0</v>
      </c>
      <c r="G138" s="55">
        <v>0</v>
      </c>
      <c r="H138" s="1050">
        <v>6</v>
      </c>
      <c r="I138" s="55">
        <v>2</v>
      </c>
      <c r="J138" s="55">
        <v>4</v>
      </c>
      <c r="K138" s="1050">
        <v>1</v>
      </c>
      <c r="L138" s="55">
        <v>1</v>
      </c>
      <c r="M138" s="55">
        <v>0</v>
      </c>
      <c r="N138" s="55">
        <v>1</v>
      </c>
      <c r="O138" s="99">
        <v>0</v>
      </c>
    </row>
    <row r="139" spans="1:15" ht="15.75" x14ac:dyDescent="0.25">
      <c r="A139" s="620" t="s">
        <v>492</v>
      </c>
      <c r="B139" s="14">
        <v>4</v>
      </c>
      <c r="C139" s="40">
        <f t="shared" si="2"/>
        <v>4</v>
      </c>
      <c r="D139" s="14">
        <v>0</v>
      </c>
      <c r="E139" s="55">
        <v>4</v>
      </c>
      <c r="F139" s="80">
        <v>0</v>
      </c>
      <c r="G139" s="55">
        <v>0</v>
      </c>
      <c r="H139" s="1050">
        <v>0</v>
      </c>
      <c r="I139" s="55">
        <v>0</v>
      </c>
      <c r="J139" s="55">
        <v>0</v>
      </c>
      <c r="K139" s="1050">
        <v>0</v>
      </c>
      <c r="L139" s="55">
        <v>0</v>
      </c>
      <c r="M139" s="55">
        <v>0</v>
      </c>
      <c r="N139" s="55">
        <v>0</v>
      </c>
      <c r="O139" s="99">
        <v>0</v>
      </c>
    </row>
    <row r="140" spans="1:15" ht="15.75" x14ac:dyDescent="0.25">
      <c r="A140" s="620" t="s">
        <v>493</v>
      </c>
      <c r="B140" s="14">
        <v>19</v>
      </c>
      <c r="C140" s="40">
        <f t="shared" si="2"/>
        <v>13</v>
      </c>
      <c r="D140" s="14">
        <v>6</v>
      </c>
      <c r="E140" s="55">
        <v>0</v>
      </c>
      <c r="F140" s="80">
        <v>0</v>
      </c>
      <c r="G140" s="55">
        <v>0</v>
      </c>
      <c r="H140" s="1050">
        <v>9</v>
      </c>
      <c r="I140" s="55">
        <v>1</v>
      </c>
      <c r="J140" s="55">
        <v>8</v>
      </c>
      <c r="K140" s="1050">
        <v>4</v>
      </c>
      <c r="L140" s="55">
        <v>2</v>
      </c>
      <c r="M140" s="55">
        <v>2</v>
      </c>
      <c r="N140" s="55">
        <v>0</v>
      </c>
      <c r="O140" s="99">
        <v>0</v>
      </c>
    </row>
    <row r="141" spans="1:15" ht="15.75" x14ac:dyDescent="0.25">
      <c r="A141" s="620" t="s">
        <v>494</v>
      </c>
      <c r="B141" s="14">
        <v>25</v>
      </c>
      <c r="C141" s="40">
        <f t="shared" si="2"/>
        <v>13</v>
      </c>
      <c r="D141" s="14">
        <v>12</v>
      </c>
      <c r="E141" s="55">
        <v>0</v>
      </c>
      <c r="F141" s="80">
        <v>0</v>
      </c>
      <c r="G141" s="55">
        <v>0</v>
      </c>
      <c r="H141" s="1050">
        <v>9</v>
      </c>
      <c r="I141" s="55">
        <v>1</v>
      </c>
      <c r="J141" s="55">
        <v>8</v>
      </c>
      <c r="K141" s="1050">
        <v>3</v>
      </c>
      <c r="L141" s="55">
        <v>1</v>
      </c>
      <c r="M141" s="55">
        <v>2</v>
      </c>
      <c r="N141" s="55">
        <v>1</v>
      </c>
      <c r="O141" s="99">
        <v>0</v>
      </c>
    </row>
    <row r="142" spans="1:15" ht="15.75" x14ac:dyDescent="0.25">
      <c r="A142" s="620" t="s">
        <v>495</v>
      </c>
      <c r="B142" s="14">
        <v>33</v>
      </c>
      <c r="C142" s="40">
        <f t="shared" si="2"/>
        <v>17</v>
      </c>
      <c r="D142" s="14">
        <v>16</v>
      </c>
      <c r="E142" s="55">
        <v>2</v>
      </c>
      <c r="F142" s="80">
        <v>0</v>
      </c>
      <c r="G142" s="55">
        <v>0</v>
      </c>
      <c r="H142" s="1050">
        <v>9</v>
      </c>
      <c r="I142" s="55">
        <v>1</v>
      </c>
      <c r="J142" s="55">
        <v>8</v>
      </c>
      <c r="K142" s="1050">
        <v>5</v>
      </c>
      <c r="L142" s="55">
        <v>1</v>
      </c>
      <c r="M142" s="55">
        <v>4</v>
      </c>
      <c r="N142" s="55">
        <v>0</v>
      </c>
      <c r="O142" s="99">
        <v>1</v>
      </c>
    </row>
    <row r="143" spans="1:15" ht="15.75" x14ac:dyDescent="0.25">
      <c r="A143" s="620" t="s">
        <v>496</v>
      </c>
      <c r="B143" s="14">
        <v>19</v>
      </c>
      <c r="C143" s="40">
        <f t="shared" si="2"/>
        <v>6</v>
      </c>
      <c r="D143" s="14">
        <v>13</v>
      </c>
      <c r="E143" s="55">
        <v>1</v>
      </c>
      <c r="F143" s="80">
        <v>0</v>
      </c>
      <c r="G143" s="55">
        <v>0</v>
      </c>
      <c r="H143" s="1050">
        <v>3</v>
      </c>
      <c r="I143" s="55">
        <v>0</v>
      </c>
      <c r="J143" s="55">
        <v>3</v>
      </c>
      <c r="K143" s="1050">
        <v>2</v>
      </c>
      <c r="L143" s="55">
        <v>0</v>
      </c>
      <c r="M143" s="55">
        <v>2</v>
      </c>
      <c r="N143" s="55">
        <v>0</v>
      </c>
      <c r="O143" s="99">
        <v>0</v>
      </c>
    </row>
    <row r="144" spans="1:15" ht="15.75" x14ac:dyDescent="0.25">
      <c r="A144" s="620" t="s">
        <v>497</v>
      </c>
      <c r="B144" s="14">
        <v>21</v>
      </c>
      <c r="C144" s="40">
        <f t="shared" si="2"/>
        <v>13</v>
      </c>
      <c r="D144" s="14">
        <v>8</v>
      </c>
      <c r="E144" s="55">
        <v>2</v>
      </c>
      <c r="F144" s="80">
        <v>1</v>
      </c>
      <c r="G144" s="55">
        <v>0</v>
      </c>
      <c r="H144" s="1050">
        <v>7</v>
      </c>
      <c r="I144" s="55">
        <v>1</v>
      </c>
      <c r="J144" s="55">
        <v>6</v>
      </c>
      <c r="K144" s="1050">
        <v>3</v>
      </c>
      <c r="L144" s="55">
        <v>1</v>
      </c>
      <c r="M144" s="55">
        <v>2</v>
      </c>
      <c r="N144" s="55">
        <v>0</v>
      </c>
      <c r="O144" s="99">
        <v>0</v>
      </c>
    </row>
    <row r="145" spans="1:15" ht="15.75" x14ac:dyDescent="0.25">
      <c r="A145" s="620" t="s">
        <v>498</v>
      </c>
      <c r="B145" s="14">
        <v>2</v>
      </c>
      <c r="C145" s="40">
        <f t="shared" si="2"/>
        <v>2</v>
      </c>
      <c r="D145" s="14">
        <v>0</v>
      </c>
      <c r="E145" s="55">
        <v>0</v>
      </c>
      <c r="F145" s="80">
        <v>0</v>
      </c>
      <c r="G145" s="55">
        <v>0</v>
      </c>
      <c r="H145" s="1050">
        <v>2</v>
      </c>
      <c r="I145" s="55">
        <v>1</v>
      </c>
      <c r="J145" s="55">
        <v>1</v>
      </c>
      <c r="K145" s="1050">
        <v>0</v>
      </c>
      <c r="L145" s="55">
        <v>0</v>
      </c>
      <c r="M145" s="55">
        <v>0</v>
      </c>
      <c r="N145" s="55">
        <v>0</v>
      </c>
      <c r="O145" s="99">
        <v>0</v>
      </c>
    </row>
    <row r="146" spans="1:15" ht="15.75" x14ac:dyDescent="0.25">
      <c r="A146" s="620" t="s">
        <v>499</v>
      </c>
      <c r="B146" s="14">
        <v>25</v>
      </c>
      <c r="C146" s="40">
        <f t="shared" si="2"/>
        <v>20</v>
      </c>
      <c r="D146" s="14">
        <v>5</v>
      </c>
      <c r="E146" s="55">
        <v>0</v>
      </c>
      <c r="F146" s="80">
        <v>2</v>
      </c>
      <c r="G146" s="55">
        <v>0</v>
      </c>
      <c r="H146" s="1050">
        <v>16</v>
      </c>
      <c r="I146" s="55">
        <v>2</v>
      </c>
      <c r="J146" s="55">
        <v>14</v>
      </c>
      <c r="K146" s="1050">
        <v>2</v>
      </c>
      <c r="L146" s="55">
        <v>1</v>
      </c>
      <c r="M146" s="55">
        <v>1</v>
      </c>
      <c r="N146" s="55">
        <v>0</v>
      </c>
      <c r="O146" s="99">
        <v>0</v>
      </c>
    </row>
    <row r="147" spans="1:15" ht="15.75" x14ac:dyDescent="0.25">
      <c r="A147" s="620" t="s">
        <v>500</v>
      </c>
      <c r="B147" s="14">
        <v>19</v>
      </c>
      <c r="C147" s="40">
        <f t="shared" si="2"/>
        <v>16</v>
      </c>
      <c r="D147" s="14">
        <v>3</v>
      </c>
      <c r="E147" s="55">
        <v>3</v>
      </c>
      <c r="F147" s="80">
        <v>0</v>
      </c>
      <c r="G147" s="55">
        <v>0</v>
      </c>
      <c r="H147" s="1050">
        <v>11</v>
      </c>
      <c r="I147" s="55">
        <v>1</v>
      </c>
      <c r="J147" s="55">
        <v>10</v>
      </c>
      <c r="K147" s="1050">
        <v>2</v>
      </c>
      <c r="L147" s="55">
        <v>1</v>
      </c>
      <c r="M147" s="55">
        <v>1</v>
      </c>
      <c r="N147" s="55">
        <v>0</v>
      </c>
      <c r="O147" s="99">
        <v>0</v>
      </c>
    </row>
    <row r="148" spans="1:15" ht="15.75" x14ac:dyDescent="0.25">
      <c r="A148" s="620" t="s">
        <v>501</v>
      </c>
      <c r="B148" s="14">
        <v>14</v>
      </c>
      <c r="C148" s="40">
        <f t="shared" si="2"/>
        <v>12</v>
      </c>
      <c r="D148" s="14">
        <v>2</v>
      </c>
      <c r="E148" s="55">
        <v>4</v>
      </c>
      <c r="F148" s="80">
        <v>0</v>
      </c>
      <c r="G148" s="55">
        <v>0</v>
      </c>
      <c r="H148" s="1050">
        <v>5</v>
      </c>
      <c r="I148" s="55">
        <v>2</v>
      </c>
      <c r="J148" s="55">
        <v>3</v>
      </c>
      <c r="K148" s="1050">
        <v>3</v>
      </c>
      <c r="L148" s="55">
        <v>2</v>
      </c>
      <c r="M148" s="55">
        <v>1</v>
      </c>
      <c r="N148" s="55">
        <v>0</v>
      </c>
      <c r="O148" s="99">
        <v>0</v>
      </c>
    </row>
    <row r="149" spans="1:15" ht="15.75" x14ac:dyDescent="0.25">
      <c r="A149" s="620" t="s">
        <v>502</v>
      </c>
      <c r="B149" s="14">
        <v>9</v>
      </c>
      <c r="C149" s="40">
        <f t="shared" si="2"/>
        <v>6</v>
      </c>
      <c r="D149" s="14">
        <v>3</v>
      </c>
      <c r="E149" s="55">
        <v>1</v>
      </c>
      <c r="F149" s="80">
        <v>1</v>
      </c>
      <c r="G149" s="55">
        <v>0</v>
      </c>
      <c r="H149" s="1050">
        <v>1</v>
      </c>
      <c r="I149" s="55">
        <v>0</v>
      </c>
      <c r="J149" s="55">
        <v>1</v>
      </c>
      <c r="K149" s="1050">
        <v>3</v>
      </c>
      <c r="L149" s="55">
        <v>0</v>
      </c>
      <c r="M149" s="55">
        <v>3</v>
      </c>
      <c r="N149" s="55">
        <v>0</v>
      </c>
      <c r="O149" s="99">
        <v>0</v>
      </c>
    </row>
    <row r="150" spans="1:15" ht="15.75" x14ac:dyDescent="0.25">
      <c r="A150" s="620" t="s">
        <v>503</v>
      </c>
      <c r="B150" s="14">
        <v>23</v>
      </c>
      <c r="C150" s="40">
        <f t="shared" si="2"/>
        <v>23</v>
      </c>
      <c r="D150" s="14">
        <v>0</v>
      </c>
      <c r="E150" s="55">
        <v>0</v>
      </c>
      <c r="F150" s="80">
        <v>1</v>
      </c>
      <c r="G150" s="55">
        <v>0</v>
      </c>
      <c r="H150" s="1050">
        <v>18</v>
      </c>
      <c r="I150" s="55">
        <v>3</v>
      </c>
      <c r="J150" s="55">
        <v>15</v>
      </c>
      <c r="K150" s="1050">
        <v>3</v>
      </c>
      <c r="L150" s="55">
        <v>1</v>
      </c>
      <c r="M150" s="55">
        <v>2</v>
      </c>
      <c r="N150" s="55">
        <v>0</v>
      </c>
      <c r="O150" s="99">
        <v>1</v>
      </c>
    </row>
    <row r="151" spans="1:15" ht="15.75" x14ac:dyDescent="0.25">
      <c r="A151" s="620" t="s">
        <v>504</v>
      </c>
      <c r="B151" s="14">
        <v>17</v>
      </c>
      <c r="C151" s="40">
        <f t="shared" si="2"/>
        <v>14</v>
      </c>
      <c r="D151" s="14">
        <v>3</v>
      </c>
      <c r="E151" s="55">
        <v>0</v>
      </c>
      <c r="F151" s="80">
        <v>1</v>
      </c>
      <c r="G151" s="55">
        <v>0</v>
      </c>
      <c r="H151" s="1050">
        <v>10</v>
      </c>
      <c r="I151" s="55">
        <v>1</v>
      </c>
      <c r="J151" s="55">
        <v>9</v>
      </c>
      <c r="K151" s="1050">
        <v>3</v>
      </c>
      <c r="L151" s="55">
        <v>2</v>
      </c>
      <c r="M151" s="55">
        <v>1</v>
      </c>
      <c r="N151" s="55">
        <v>0</v>
      </c>
      <c r="O151" s="99">
        <v>0</v>
      </c>
    </row>
    <row r="152" spans="1:15" ht="15.75" x14ac:dyDescent="0.25">
      <c r="A152" s="620" t="s">
        <v>505</v>
      </c>
      <c r="B152" s="14">
        <v>22</v>
      </c>
      <c r="C152" s="40">
        <f t="shared" si="2"/>
        <v>12</v>
      </c>
      <c r="D152" s="14">
        <v>10</v>
      </c>
      <c r="E152" s="55">
        <v>1</v>
      </c>
      <c r="F152" s="80">
        <v>0</v>
      </c>
      <c r="G152" s="55">
        <v>0</v>
      </c>
      <c r="H152" s="1050">
        <v>6</v>
      </c>
      <c r="I152" s="55">
        <v>0</v>
      </c>
      <c r="J152" s="55">
        <v>6</v>
      </c>
      <c r="K152" s="1050">
        <v>4</v>
      </c>
      <c r="L152" s="55">
        <v>1</v>
      </c>
      <c r="M152" s="55">
        <v>3</v>
      </c>
      <c r="N152" s="55">
        <v>1</v>
      </c>
      <c r="O152" s="99">
        <v>0</v>
      </c>
    </row>
    <row r="153" spans="1:15" ht="15.75" x14ac:dyDescent="0.25">
      <c r="A153" s="620" t="s">
        <v>506</v>
      </c>
      <c r="B153" s="14">
        <v>46</v>
      </c>
      <c r="C153" s="40">
        <f t="shared" si="2"/>
        <v>23</v>
      </c>
      <c r="D153" s="14">
        <v>23</v>
      </c>
      <c r="E153" s="55">
        <v>3</v>
      </c>
      <c r="F153" s="80">
        <v>0</v>
      </c>
      <c r="G153" s="55">
        <v>0</v>
      </c>
      <c r="H153" s="1050">
        <v>15</v>
      </c>
      <c r="I153" s="55">
        <v>3</v>
      </c>
      <c r="J153" s="55">
        <v>12</v>
      </c>
      <c r="K153" s="1050">
        <v>5</v>
      </c>
      <c r="L153" s="55">
        <v>2</v>
      </c>
      <c r="M153" s="55">
        <v>3</v>
      </c>
      <c r="N153" s="55">
        <v>0</v>
      </c>
      <c r="O153" s="99">
        <v>0</v>
      </c>
    </row>
    <row r="154" spans="1:15" ht="15.75" x14ac:dyDescent="0.25">
      <c r="A154" s="620" t="s">
        <v>507</v>
      </c>
      <c r="B154" s="14">
        <v>12</v>
      </c>
      <c r="C154" s="40">
        <f t="shared" si="2"/>
        <v>8</v>
      </c>
      <c r="D154" s="14">
        <v>4</v>
      </c>
      <c r="E154" s="55">
        <v>2</v>
      </c>
      <c r="F154" s="80">
        <v>0</v>
      </c>
      <c r="G154" s="55">
        <v>0</v>
      </c>
      <c r="H154" s="1050">
        <v>4</v>
      </c>
      <c r="I154" s="55">
        <v>0</v>
      </c>
      <c r="J154" s="55">
        <v>4</v>
      </c>
      <c r="K154" s="1050">
        <v>1</v>
      </c>
      <c r="L154" s="55">
        <v>0</v>
      </c>
      <c r="M154" s="55">
        <v>1</v>
      </c>
      <c r="N154" s="55">
        <v>0</v>
      </c>
      <c r="O154" s="99">
        <v>1</v>
      </c>
    </row>
    <row r="155" spans="1:15" ht="15.75" x14ac:dyDescent="0.25">
      <c r="A155" s="620" t="s">
        <v>508</v>
      </c>
      <c r="B155" s="14">
        <v>11</v>
      </c>
      <c r="C155" s="40">
        <f t="shared" si="2"/>
        <v>8</v>
      </c>
      <c r="D155" s="14">
        <v>3</v>
      </c>
      <c r="E155" s="55">
        <v>0</v>
      </c>
      <c r="F155" s="80">
        <v>1</v>
      </c>
      <c r="G155" s="55">
        <v>0</v>
      </c>
      <c r="H155" s="1050">
        <v>7</v>
      </c>
      <c r="I155" s="55">
        <v>2</v>
      </c>
      <c r="J155" s="55">
        <v>5</v>
      </c>
      <c r="K155" s="1050">
        <v>0</v>
      </c>
      <c r="L155" s="55">
        <v>0</v>
      </c>
      <c r="M155" s="55">
        <v>0</v>
      </c>
      <c r="N155" s="55">
        <v>0</v>
      </c>
      <c r="O155" s="99">
        <v>0</v>
      </c>
    </row>
    <row r="156" spans="1:15" ht="15.75" x14ac:dyDescent="0.25">
      <c r="A156" s="620" t="s">
        <v>509</v>
      </c>
      <c r="B156" s="14">
        <v>8</v>
      </c>
      <c r="C156" s="40">
        <f t="shared" si="2"/>
        <v>8</v>
      </c>
      <c r="D156" s="14">
        <v>0</v>
      </c>
      <c r="E156" s="55">
        <v>1</v>
      </c>
      <c r="F156" s="80">
        <v>0</v>
      </c>
      <c r="G156" s="55">
        <v>0</v>
      </c>
      <c r="H156" s="1050">
        <v>5</v>
      </c>
      <c r="I156" s="55">
        <v>2</v>
      </c>
      <c r="J156" s="55">
        <v>3</v>
      </c>
      <c r="K156" s="1050">
        <v>2</v>
      </c>
      <c r="L156" s="55">
        <v>0</v>
      </c>
      <c r="M156" s="55">
        <v>2</v>
      </c>
      <c r="N156" s="55">
        <v>0</v>
      </c>
      <c r="O156" s="99">
        <v>0</v>
      </c>
    </row>
    <row r="157" spans="1:15" ht="15.75" x14ac:dyDescent="0.25">
      <c r="A157" s="620" t="s">
        <v>510</v>
      </c>
      <c r="B157" s="14">
        <v>24</v>
      </c>
      <c r="C157" s="40">
        <f t="shared" si="2"/>
        <v>17</v>
      </c>
      <c r="D157" s="14">
        <v>7</v>
      </c>
      <c r="E157" s="55">
        <v>1</v>
      </c>
      <c r="F157" s="80">
        <v>1</v>
      </c>
      <c r="G157" s="55">
        <v>1</v>
      </c>
      <c r="H157" s="1050">
        <v>11</v>
      </c>
      <c r="I157" s="55">
        <v>1</v>
      </c>
      <c r="J157" s="55">
        <v>10</v>
      </c>
      <c r="K157" s="1050">
        <v>3</v>
      </c>
      <c r="L157" s="55">
        <v>3</v>
      </c>
      <c r="M157" s="55">
        <v>0</v>
      </c>
      <c r="N157" s="55">
        <v>0</v>
      </c>
      <c r="O157" s="99">
        <v>0</v>
      </c>
    </row>
    <row r="158" spans="1:15" ht="15.75" x14ac:dyDescent="0.25">
      <c r="A158" s="620" t="s">
        <v>511</v>
      </c>
      <c r="B158" s="14">
        <v>27</v>
      </c>
      <c r="C158" s="40">
        <f t="shared" si="2"/>
        <v>21</v>
      </c>
      <c r="D158" s="14">
        <v>6</v>
      </c>
      <c r="E158" s="55">
        <v>0</v>
      </c>
      <c r="F158" s="80">
        <v>1</v>
      </c>
      <c r="G158" s="55">
        <v>0</v>
      </c>
      <c r="H158" s="1050">
        <v>14</v>
      </c>
      <c r="I158" s="55">
        <v>2</v>
      </c>
      <c r="J158" s="55">
        <v>12</v>
      </c>
      <c r="K158" s="1050">
        <v>6</v>
      </c>
      <c r="L158" s="55">
        <v>5</v>
      </c>
      <c r="M158" s="55">
        <v>1</v>
      </c>
      <c r="N158" s="55">
        <v>0</v>
      </c>
      <c r="O158" s="99">
        <v>0</v>
      </c>
    </row>
    <row r="159" spans="1:15" ht="15.75" x14ac:dyDescent="0.25">
      <c r="A159" s="620" t="s">
        <v>512</v>
      </c>
      <c r="B159" s="14">
        <v>22</v>
      </c>
      <c r="C159" s="40">
        <f t="shared" si="2"/>
        <v>15</v>
      </c>
      <c r="D159" s="14">
        <v>7</v>
      </c>
      <c r="E159" s="55">
        <v>0</v>
      </c>
      <c r="F159" s="80">
        <v>0</v>
      </c>
      <c r="G159" s="55">
        <v>0</v>
      </c>
      <c r="H159" s="1050">
        <v>8</v>
      </c>
      <c r="I159" s="55">
        <v>0</v>
      </c>
      <c r="J159" s="55">
        <v>8</v>
      </c>
      <c r="K159" s="1050">
        <v>7</v>
      </c>
      <c r="L159" s="55">
        <v>5</v>
      </c>
      <c r="M159" s="55">
        <v>2</v>
      </c>
      <c r="N159" s="55">
        <v>0</v>
      </c>
      <c r="O159" s="99">
        <v>0</v>
      </c>
    </row>
    <row r="160" spans="1:15" ht="15.75" x14ac:dyDescent="0.25">
      <c r="A160" s="620" t="s">
        <v>513</v>
      </c>
      <c r="B160" s="14">
        <v>32</v>
      </c>
      <c r="C160" s="40">
        <f t="shared" si="2"/>
        <v>13</v>
      </c>
      <c r="D160" s="14">
        <v>19</v>
      </c>
      <c r="E160" s="55">
        <v>0</v>
      </c>
      <c r="F160" s="80">
        <v>0</v>
      </c>
      <c r="G160" s="55">
        <v>0</v>
      </c>
      <c r="H160" s="1050">
        <v>7</v>
      </c>
      <c r="I160" s="55">
        <v>0</v>
      </c>
      <c r="J160" s="55">
        <v>7</v>
      </c>
      <c r="K160" s="1050">
        <v>6</v>
      </c>
      <c r="L160" s="55">
        <v>4</v>
      </c>
      <c r="M160" s="55">
        <v>2</v>
      </c>
      <c r="N160" s="55">
        <v>0</v>
      </c>
      <c r="O160" s="99">
        <v>0</v>
      </c>
    </row>
    <row r="161" spans="1:15" ht="15.75" x14ac:dyDescent="0.25">
      <c r="A161" s="620" t="s">
        <v>514</v>
      </c>
      <c r="B161" s="14">
        <v>16</v>
      </c>
      <c r="C161" s="40">
        <f t="shared" si="2"/>
        <v>14</v>
      </c>
      <c r="D161" s="14">
        <v>2</v>
      </c>
      <c r="E161" s="55">
        <v>2</v>
      </c>
      <c r="F161" s="80">
        <v>0</v>
      </c>
      <c r="G161" s="55">
        <v>0</v>
      </c>
      <c r="H161" s="1050">
        <v>8</v>
      </c>
      <c r="I161" s="55">
        <v>0</v>
      </c>
      <c r="J161" s="55">
        <v>8</v>
      </c>
      <c r="K161" s="1050">
        <v>4</v>
      </c>
      <c r="L161" s="55">
        <v>3</v>
      </c>
      <c r="M161" s="55">
        <v>1</v>
      </c>
      <c r="N161" s="55">
        <v>0</v>
      </c>
      <c r="O161" s="99">
        <v>0</v>
      </c>
    </row>
    <row r="162" spans="1:15" ht="15.75" x14ac:dyDescent="0.25">
      <c r="A162" s="620" t="s">
        <v>515</v>
      </c>
      <c r="B162" s="14">
        <v>37</v>
      </c>
      <c r="C162" s="40">
        <f t="shared" si="2"/>
        <v>16</v>
      </c>
      <c r="D162" s="14">
        <v>21</v>
      </c>
      <c r="E162" s="55">
        <v>2</v>
      </c>
      <c r="F162" s="80">
        <v>0</v>
      </c>
      <c r="G162" s="55">
        <v>0</v>
      </c>
      <c r="H162" s="1050">
        <v>8</v>
      </c>
      <c r="I162" s="55">
        <v>0</v>
      </c>
      <c r="J162" s="55">
        <v>8</v>
      </c>
      <c r="K162" s="1050">
        <v>6</v>
      </c>
      <c r="L162" s="55">
        <v>5</v>
      </c>
      <c r="M162" s="55">
        <v>1</v>
      </c>
      <c r="N162" s="55">
        <v>0</v>
      </c>
      <c r="O162" s="99">
        <v>0</v>
      </c>
    </row>
    <row r="163" spans="1:15" ht="15.75" x14ac:dyDescent="0.25">
      <c r="A163" s="620" t="s">
        <v>516</v>
      </c>
      <c r="B163" s="14">
        <v>8</v>
      </c>
      <c r="C163" s="40">
        <f t="shared" si="2"/>
        <v>7</v>
      </c>
      <c r="D163" s="14">
        <v>1</v>
      </c>
      <c r="E163" s="55">
        <v>2</v>
      </c>
      <c r="F163" s="80">
        <v>1</v>
      </c>
      <c r="G163" s="55">
        <v>0</v>
      </c>
      <c r="H163" s="1050">
        <v>3</v>
      </c>
      <c r="I163" s="55">
        <v>0</v>
      </c>
      <c r="J163" s="55">
        <v>3</v>
      </c>
      <c r="K163" s="1050">
        <v>0</v>
      </c>
      <c r="L163" s="55">
        <v>0</v>
      </c>
      <c r="M163" s="55">
        <v>0</v>
      </c>
      <c r="N163" s="55">
        <v>0</v>
      </c>
      <c r="O163" s="99">
        <v>1</v>
      </c>
    </row>
    <row r="164" spans="1:15" ht="15.75" x14ac:dyDescent="0.25">
      <c r="A164" s="620" t="s">
        <v>517</v>
      </c>
      <c r="B164" s="14">
        <v>18</v>
      </c>
      <c r="C164" s="40">
        <f t="shared" si="2"/>
        <v>13</v>
      </c>
      <c r="D164" s="14">
        <v>5</v>
      </c>
      <c r="E164" s="55">
        <v>3</v>
      </c>
      <c r="F164" s="80">
        <v>2</v>
      </c>
      <c r="G164" s="55">
        <v>0</v>
      </c>
      <c r="H164" s="1050">
        <v>7</v>
      </c>
      <c r="I164" s="55">
        <v>1</v>
      </c>
      <c r="J164" s="55">
        <v>6</v>
      </c>
      <c r="K164" s="1050">
        <v>1</v>
      </c>
      <c r="L164" s="55">
        <v>0</v>
      </c>
      <c r="M164" s="55">
        <v>1</v>
      </c>
      <c r="N164" s="55">
        <v>0</v>
      </c>
      <c r="O164" s="99">
        <v>0</v>
      </c>
    </row>
    <row r="165" spans="1:15" ht="15.75" x14ac:dyDescent="0.25">
      <c r="A165" s="620" t="s">
        <v>518</v>
      </c>
      <c r="B165" s="14">
        <v>35</v>
      </c>
      <c r="C165" s="40">
        <f t="shared" si="2"/>
        <v>18</v>
      </c>
      <c r="D165" s="14">
        <v>17</v>
      </c>
      <c r="E165" s="55">
        <v>1</v>
      </c>
      <c r="F165" s="80">
        <v>0</v>
      </c>
      <c r="G165" s="55">
        <v>0</v>
      </c>
      <c r="H165" s="1050">
        <v>12</v>
      </c>
      <c r="I165" s="55">
        <v>0</v>
      </c>
      <c r="J165" s="55">
        <v>12</v>
      </c>
      <c r="K165" s="1050">
        <v>5</v>
      </c>
      <c r="L165" s="55">
        <v>1</v>
      </c>
      <c r="M165" s="55">
        <v>4</v>
      </c>
      <c r="N165" s="55">
        <v>0</v>
      </c>
      <c r="O165" s="99">
        <v>0</v>
      </c>
    </row>
    <row r="166" spans="1:15" ht="15.75" x14ac:dyDescent="0.25">
      <c r="A166" s="620" t="s">
        <v>519</v>
      </c>
      <c r="B166" s="14">
        <v>35</v>
      </c>
      <c r="C166" s="40">
        <f t="shared" si="2"/>
        <v>19</v>
      </c>
      <c r="D166" s="14">
        <v>16</v>
      </c>
      <c r="E166" s="55">
        <v>3</v>
      </c>
      <c r="F166" s="80">
        <v>0</v>
      </c>
      <c r="G166" s="55">
        <v>0</v>
      </c>
      <c r="H166" s="1050">
        <v>9</v>
      </c>
      <c r="I166" s="55">
        <v>0</v>
      </c>
      <c r="J166" s="55">
        <v>9</v>
      </c>
      <c r="K166" s="1050">
        <v>7</v>
      </c>
      <c r="L166" s="55">
        <v>2</v>
      </c>
      <c r="M166" s="55">
        <v>5</v>
      </c>
      <c r="N166" s="55">
        <v>0</v>
      </c>
      <c r="O166" s="99">
        <v>0</v>
      </c>
    </row>
    <row r="167" spans="1:15" ht="15.75" x14ac:dyDescent="0.25">
      <c r="A167" s="620" t="s">
        <v>520</v>
      </c>
      <c r="B167" s="14">
        <v>5</v>
      </c>
      <c r="C167" s="40">
        <f t="shared" si="2"/>
        <v>2</v>
      </c>
      <c r="D167" s="14">
        <v>3</v>
      </c>
      <c r="E167" s="55">
        <v>0</v>
      </c>
      <c r="F167" s="80">
        <v>0</v>
      </c>
      <c r="G167" s="55">
        <v>0</v>
      </c>
      <c r="H167" s="1050">
        <v>1</v>
      </c>
      <c r="I167" s="55">
        <v>0</v>
      </c>
      <c r="J167" s="55">
        <v>1</v>
      </c>
      <c r="K167" s="1050">
        <v>1</v>
      </c>
      <c r="L167" s="55">
        <v>1</v>
      </c>
      <c r="M167" s="55">
        <v>0</v>
      </c>
      <c r="N167" s="55">
        <v>0</v>
      </c>
      <c r="O167" s="99">
        <v>0</v>
      </c>
    </row>
    <row r="168" spans="1:15" ht="15.75" x14ac:dyDescent="0.25">
      <c r="A168" s="620" t="s">
        <v>521</v>
      </c>
      <c r="B168" s="14">
        <v>59</v>
      </c>
      <c r="C168" s="40">
        <f t="shared" si="2"/>
        <v>23</v>
      </c>
      <c r="D168" s="14">
        <v>36</v>
      </c>
      <c r="E168" s="55">
        <v>0</v>
      </c>
      <c r="F168" s="80">
        <v>0</v>
      </c>
      <c r="G168" s="55">
        <v>0</v>
      </c>
      <c r="H168" s="1050">
        <v>14</v>
      </c>
      <c r="I168" s="55">
        <v>2</v>
      </c>
      <c r="J168" s="55">
        <v>12</v>
      </c>
      <c r="K168" s="1050">
        <v>8</v>
      </c>
      <c r="L168" s="55">
        <v>7</v>
      </c>
      <c r="M168" s="55">
        <v>1</v>
      </c>
      <c r="N168" s="55">
        <v>1</v>
      </c>
      <c r="O168" s="99">
        <v>0</v>
      </c>
    </row>
    <row r="169" spans="1:15" ht="15.75" x14ac:dyDescent="0.25">
      <c r="A169" s="620" t="s">
        <v>522</v>
      </c>
      <c r="B169" s="14">
        <v>27</v>
      </c>
      <c r="C169" s="40">
        <f t="shared" si="2"/>
        <v>9</v>
      </c>
      <c r="D169" s="14">
        <v>18</v>
      </c>
      <c r="E169" s="55">
        <v>0</v>
      </c>
      <c r="F169" s="80">
        <v>1</v>
      </c>
      <c r="G169" s="55">
        <v>0</v>
      </c>
      <c r="H169" s="1050">
        <v>4</v>
      </c>
      <c r="I169" s="55">
        <v>0</v>
      </c>
      <c r="J169" s="55">
        <v>4</v>
      </c>
      <c r="K169" s="1050">
        <v>4</v>
      </c>
      <c r="L169" s="55">
        <v>4</v>
      </c>
      <c r="M169" s="55">
        <v>0</v>
      </c>
      <c r="N169" s="55">
        <v>0</v>
      </c>
      <c r="O169" s="99">
        <v>0</v>
      </c>
    </row>
    <row r="170" spans="1:15" ht="15.75" x14ac:dyDescent="0.25">
      <c r="A170" s="620" t="s">
        <v>523</v>
      </c>
      <c r="B170" s="14">
        <v>19</v>
      </c>
      <c r="C170" s="40">
        <f t="shared" si="2"/>
        <v>9</v>
      </c>
      <c r="D170" s="14">
        <v>10</v>
      </c>
      <c r="E170" s="55">
        <v>0</v>
      </c>
      <c r="F170" s="80">
        <v>0</v>
      </c>
      <c r="G170" s="55">
        <v>0</v>
      </c>
      <c r="H170" s="1050">
        <v>7</v>
      </c>
      <c r="I170" s="55">
        <v>2</v>
      </c>
      <c r="J170" s="55">
        <v>5</v>
      </c>
      <c r="K170" s="1050">
        <v>2</v>
      </c>
      <c r="L170" s="55">
        <v>2</v>
      </c>
      <c r="M170" s="55">
        <v>0</v>
      </c>
      <c r="N170" s="55">
        <v>0</v>
      </c>
      <c r="O170" s="99">
        <v>0</v>
      </c>
    </row>
    <row r="171" spans="1:15" ht="15.75" x14ac:dyDescent="0.25">
      <c r="A171" s="620" t="s">
        <v>524</v>
      </c>
      <c r="B171" s="14">
        <v>52</v>
      </c>
      <c r="C171" s="40">
        <f t="shared" si="2"/>
        <v>16</v>
      </c>
      <c r="D171" s="14">
        <v>36</v>
      </c>
      <c r="E171" s="55">
        <v>0</v>
      </c>
      <c r="F171" s="80">
        <v>0</v>
      </c>
      <c r="G171" s="55">
        <v>0</v>
      </c>
      <c r="H171" s="1050">
        <v>11</v>
      </c>
      <c r="I171" s="55">
        <v>5</v>
      </c>
      <c r="J171" s="55">
        <v>6</v>
      </c>
      <c r="K171" s="1050">
        <v>5</v>
      </c>
      <c r="L171" s="55">
        <v>5</v>
      </c>
      <c r="M171" s="55">
        <v>0</v>
      </c>
      <c r="N171" s="55">
        <v>0</v>
      </c>
      <c r="O171" s="99">
        <v>0</v>
      </c>
    </row>
    <row r="172" spans="1:15" ht="15.75" x14ac:dyDescent="0.25">
      <c r="A172" s="620" t="s">
        <v>525</v>
      </c>
      <c r="B172" s="14">
        <v>19</v>
      </c>
      <c r="C172" s="40">
        <f t="shared" si="2"/>
        <v>8</v>
      </c>
      <c r="D172" s="14">
        <v>11</v>
      </c>
      <c r="E172" s="55">
        <v>0</v>
      </c>
      <c r="F172" s="80">
        <v>0</v>
      </c>
      <c r="G172" s="55">
        <v>0</v>
      </c>
      <c r="H172" s="1050">
        <v>6</v>
      </c>
      <c r="I172" s="55">
        <v>0</v>
      </c>
      <c r="J172" s="55">
        <v>6</v>
      </c>
      <c r="K172" s="1050">
        <v>2</v>
      </c>
      <c r="L172" s="55">
        <v>1</v>
      </c>
      <c r="M172" s="55">
        <v>1</v>
      </c>
      <c r="N172" s="55">
        <v>0</v>
      </c>
      <c r="O172" s="99">
        <v>0</v>
      </c>
    </row>
    <row r="173" spans="1:15" ht="15.75" x14ac:dyDescent="0.25">
      <c r="A173" s="620" t="s">
        <v>526</v>
      </c>
      <c r="B173" s="14">
        <v>82</v>
      </c>
      <c r="C173" s="40">
        <f t="shared" si="2"/>
        <v>29</v>
      </c>
      <c r="D173" s="14">
        <v>53</v>
      </c>
      <c r="E173" s="55">
        <v>2</v>
      </c>
      <c r="F173" s="80">
        <v>0</v>
      </c>
      <c r="G173" s="55">
        <v>2</v>
      </c>
      <c r="H173" s="1050">
        <v>16</v>
      </c>
      <c r="I173" s="55">
        <v>5</v>
      </c>
      <c r="J173" s="55">
        <v>11</v>
      </c>
      <c r="K173" s="1050">
        <v>6</v>
      </c>
      <c r="L173" s="55">
        <v>4</v>
      </c>
      <c r="M173" s="55">
        <v>2</v>
      </c>
      <c r="N173" s="55">
        <v>1</v>
      </c>
      <c r="O173" s="99">
        <v>2</v>
      </c>
    </row>
    <row r="174" spans="1:15" ht="15.75" x14ac:dyDescent="0.25">
      <c r="A174" s="620" t="s">
        <v>527</v>
      </c>
      <c r="B174" s="14">
        <v>84</v>
      </c>
      <c r="C174" s="40">
        <f t="shared" si="2"/>
        <v>23</v>
      </c>
      <c r="D174" s="14">
        <v>61</v>
      </c>
      <c r="E174" s="55">
        <v>0</v>
      </c>
      <c r="F174" s="80">
        <v>0</v>
      </c>
      <c r="G174" s="55">
        <v>0</v>
      </c>
      <c r="H174" s="1050">
        <v>16</v>
      </c>
      <c r="I174" s="55">
        <v>5</v>
      </c>
      <c r="J174" s="55">
        <v>11</v>
      </c>
      <c r="K174" s="1050">
        <v>6</v>
      </c>
      <c r="L174" s="55">
        <v>2</v>
      </c>
      <c r="M174" s="55">
        <v>4</v>
      </c>
      <c r="N174" s="55">
        <v>1</v>
      </c>
      <c r="O174" s="99">
        <v>0</v>
      </c>
    </row>
    <row r="175" spans="1:15" ht="15.75" x14ac:dyDescent="0.25">
      <c r="A175" s="620" t="s">
        <v>528</v>
      </c>
      <c r="B175" s="14">
        <v>34</v>
      </c>
      <c r="C175" s="40">
        <f t="shared" si="2"/>
        <v>9</v>
      </c>
      <c r="D175" s="14">
        <v>25</v>
      </c>
      <c r="E175" s="55">
        <v>0</v>
      </c>
      <c r="F175" s="80">
        <v>0</v>
      </c>
      <c r="G175" s="55">
        <v>0</v>
      </c>
      <c r="H175" s="1050">
        <v>7</v>
      </c>
      <c r="I175" s="55">
        <v>1</v>
      </c>
      <c r="J175" s="55">
        <v>6</v>
      </c>
      <c r="K175" s="1050">
        <v>2</v>
      </c>
      <c r="L175" s="55">
        <v>2</v>
      </c>
      <c r="M175" s="55">
        <v>0</v>
      </c>
      <c r="N175" s="55">
        <v>0</v>
      </c>
      <c r="O175" s="99">
        <v>0</v>
      </c>
    </row>
    <row r="176" spans="1:15" ht="15.75" x14ac:dyDescent="0.25">
      <c r="A176" s="620" t="s">
        <v>529</v>
      </c>
      <c r="B176" s="14">
        <v>54</v>
      </c>
      <c r="C176" s="40">
        <f t="shared" si="2"/>
        <v>22</v>
      </c>
      <c r="D176" s="14">
        <v>32</v>
      </c>
      <c r="E176" s="55">
        <v>1</v>
      </c>
      <c r="F176" s="80">
        <v>0</v>
      </c>
      <c r="G176" s="55">
        <v>0</v>
      </c>
      <c r="H176" s="1050">
        <v>12</v>
      </c>
      <c r="I176" s="55">
        <v>1</v>
      </c>
      <c r="J176" s="55">
        <v>11</v>
      </c>
      <c r="K176" s="1050">
        <v>8</v>
      </c>
      <c r="L176" s="55">
        <v>1</v>
      </c>
      <c r="M176" s="55">
        <v>7</v>
      </c>
      <c r="N176" s="55">
        <v>1</v>
      </c>
      <c r="O176" s="99">
        <v>0</v>
      </c>
    </row>
    <row r="177" spans="1:15" ht="15.75" x14ac:dyDescent="0.25">
      <c r="A177" s="620" t="s">
        <v>530</v>
      </c>
      <c r="B177" s="14">
        <v>31</v>
      </c>
      <c r="C177" s="40">
        <f t="shared" si="2"/>
        <v>12</v>
      </c>
      <c r="D177" s="14">
        <v>19</v>
      </c>
      <c r="E177" s="55">
        <v>1</v>
      </c>
      <c r="F177" s="80">
        <v>0</v>
      </c>
      <c r="G177" s="55">
        <v>0</v>
      </c>
      <c r="H177" s="1050">
        <v>8</v>
      </c>
      <c r="I177" s="55">
        <v>1</v>
      </c>
      <c r="J177" s="55">
        <v>7</v>
      </c>
      <c r="K177" s="1050">
        <v>2</v>
      </c>
      <c r="L177" s="55">
        <v>2</v>
      </c>
      <c r="M177" s="55">
        <v>0</v>
      </c>
      <c r="N177" s="55">
        <v>0</v>
      </c>
      <c r="O177" s="99">
        <v>1</v>
      </c>
    </row>
    <row r="178" spans="1:15" ht="15.75" x14ac:dyDescent="0.25">
      <c r="A178" s="620" t="s">
        <v>531</v>
      </c>
      <c r="B178" s="14">
        <v>80</v>
      </c>
      <c r="C178" s="40">
        <f t="shared" si="2"/>
        <v>28</v>
      </c>
      <c r="D178" s="14">
        <v>52</v>
      </c>
      <c r="E178" s="55">
        <v>1</v>
      </c>
      <c r="F178" s="80">
        <v>0</v>
      </c>
      <c r="G178" s="55">
        <v>0</v>
      </c>
      <c r="H178" s="1050">
        <v>21</v>
      </c>
      <c r="I178" s="55">
        <v>5</v>
      </c>
      <c r="J178" s="55">
        <v>16</v>
      </c>
      <c r="K178" s="1050">
        <v>4</v>
      </c>
      <c r="L178" s="55">
        <v>3</v>
      </c>
      <c r="M178" s="55">
        <v>1</v>
      </c>
      <c r="N178" s="55">
        <v>1</v>
      </c>
      <c r="O178" s="99">
        <v>1</v>
      </c>
    </row>
    <row r="179" spans="1:15" ht="15.75" x14ac:dyDescent="0.25">
      <c r="A179" s="620" t="s">
        <v>532</v>
      </c>
      <c r="B179" s="14">
        <v>51</v>
      </c>
      <c r="C179" s="40">
        <f t="shared" si="2"/>
        <v>16</v>
      </c>
      <c r="D179" s="14">
        <v>35</v>
      </c>
      <c r="E179" s="55">
        <v>0</v>
      </c>
      <c r="F179" s="80">
        <v>0</v>
      </c>
      <c r="G179" s="55">
        <v>0</v>
      </c>
      <c r="H179" s="1050">
        <v>12</v>
      </c>
      <c r="I179" s="55">
        <v>2</v>
      </c>
      <c r="J179" s="55">
        <v>10</v>
      </c>
      <c r="K179" s="1050">
        <v>4</v>
      </c>
      <c r="L179" s="55">
        <v>4</v>
      </c>
      <c r="M179" s="55">
        <v>0</v>
      </c>
      <c r="N179" s="55">
        <v>0</v>
      </c>
      <c r="O179" s="99">
        <v>0</v>
      </c>
    </row>
    <row r="180" spans="1:15" ht="15.75" x14ac:dyDescent="0.25">
      <c r="A180" s="620" t="s">
        <v>533</v>
      </c>
      <c r="B180" s="14">
        <v>58</v>
      </c>
      <c r="C180" s="40">
        <f t="shared" si="2"/>
        <v>22</v>
      </c>
      <c r="D180" s="14">
        <v>36</v>
      </c>
      <c r="E180" s="55">
        <v>1</v>
      </c>
      <c r="F180" s="80">
        <v>0</v>
      </c>
      <c r="G180" s="55">
        <v>1</v>
      </c>
      <c r="H180" s="1050">
        <v>13</v>
      </c>
      <c r="I180" s="55">
        <v>1</v>
      </c>
      <c r="J180" s="55">
        <v>12</v>
      </c>
      <c r="K180" s="1050">
        <v>6</v>
      </c>
      <c r="L180" s="55">
        <v>5</v>
      </c>
      <c r="M180" s="55">
        <v>1</v>
      </c>
      <c r="N180" s="55">
        <v>1</v>
      </c>
      <c r="O180" s="99">
        <v>0</v>
      </c>
    </row>
    <row r="181" spans="1:15" ht="15.75" x14ac:dyDescent="0.25">
      <c r="A181" s="620" t="s">
        <v>534</v>
      </c>
      <c r="B181" s="14">
        <v>68</v>
      </c>
      <c r="C181" s="40">
        <f t="shared" si="2"/>
        <v>19</v>
      </c>
      <c r="D181" s="14">
        <v>49</v>
      </c>
      <c r="E181" s="55">
        <v>1</v>
      </c>
      <c r="F181" s="80">
        <v>0</v>
      </c>
      <c r="G181" s="55">
        <v>0</v>
      </c>
      <c r="H181" s="1050">
        <v>14</v>
      </c>
      <c r="I181" s="55">
        <v>0</v>
      </c>
      <c r="J181" s="55">
        <v>14</v>
      </c>
      <c r="K181" s="1050">
        <v>4</v>
      </c>
      <c r="L181" s="55">
        <v>4</v>
      </c>
      <c r="M181" s="55">
        <v>0</v>
      </c>
      <c r="N181" s="55">
        <v>0</v>
      </c>
      <c r="O181" s="99">
        <v>0</v>
      </c>
    </row>
    <row r="182" spans="1:15" ht="15.75" x14ac:dyDescent="0.25">
      <c r="A182" s="620" t="s">
        <v>535</v>
      </c>
      <c r="B182" s="14">
        <v>68</v>
      </c>
      <c r="C182" s="40">
        <f t="shared" si="2"/>
        <v>17</v>
      </c>
      <c r="D182" s="14">
        <v>51</v>
      </c>
      <c r="E182" s="55">
        <v>1</v>
      </c>
      <c r="F182" s="80">
        <v>1</v>
      </c>
      <c r="G182" s="55">
        <v>0</v>
      </c>
      <c r="H182" s="1050">
        <v>7</v>
      </c>
      <c r="I182" s="55">
        <v>0</v>
      </c>
      <c r="J182" s="55">
        <v>7</v>
      </c>
      <c r="K182" s="1050">
        <v>7</v>
      </c>
      <c r="L182" s="55">
        <v>7</v>
      </c>
      <c r="M182" s="55">
        <v>0</v>
      </c>
      <c r="N182" s="55">
        <v>1</v>
      </c>
      <c r="O182" s="99">
        <v>0</v>
      </c>
    </row>
    <row r="183" spans="1:15" ht="15.75" x14ac:dyDescent="0.25">
      <c r="A183" s="620" t="s">
        <v>536</v>
      </c>
      <c r="B183" s="14">
        <v>54</v>
      </c>
      <c r="C183" s="40">
        <f t="shared" si="2"/>
        <v>17</v>
      </c>
      <c r="D183" s="14">
        <v>37</v>
      </c>
      <c r="E183" s="55">
        <v>2</v>
      </c>
      <c r="F183" s="80">
        <v>0</v>
      </c>
      <c r="G183" s="55">
        <v>1</v>
      </c>
      <c r="H183" s="1050">
        <v>10</v>
      </c>
      <c r="I183" s="55">
        <v>0</v>
      </c>
      <c r="J183" s="55">
        <v>10</v>
      </c>
      <c r="K183" s="1050">
        <v>4</v>
      </c>
      <c r="L183" s="55">
        <v>4</v>
      </c>
      <c r="M183" s="55">
        <v>0</v>
      </c>
      <c r="N183" s="55">
        <v>0</v>
      </c>
      <c r="O183" s="99">
        <v>0</v>
      </c>
    </row>
    <row r="184" spans="1:15" ht="15.75" x14ac:dyDescent="0.25">
      <c r="A184" s="620" t="s">
        <v>537</v>
      </c>
      <c r="B184" s="14">
        <v>50</v>
      </c>
      <c r="C184" s="40">
        <f t="shared" si="2"/>
        <v>8</v>
      </c>
      <c r="D184" s="14">
        <v>42</v>
      </c>
      <c r="E184" s="55">
        <v>4</v>
      </c>
      <c r="F184" s="80">
        <v>0</v>
      </c>
      <c r="G184" s="55">
        <v>1</v>
      </c>
      <c r="H184" s="1050">
        <v>1</v>
      </c>
      <c r="I184" s="55">
        <v>0</v>
      </c>
      <c r="J184" s="55">
        <v>1</v>
      </c>
      <c r="K184" s="1050">
        <v>2</v>
      </c>
      <c r="L184" s="55">
        <v>2</v>
      </c>
      <c r="M184" s="55">
        <v>0</v>
      </c>
      <c r="N184" s="55">
        <v>0</v>
      </c>
      <c r="O184" s="99">
        <v>0</v>
      </c>
    </row>
    <row r="185" spans="1:15" ht="15.75" x14ac:dyDescent="0.25">
      <c r="A185" s="620" t="s">
        <v>538</v>
      </c>
      <c r="B185" s="14">
        <v>35</v>
      </c>
      <c r="C185" s="40">
        <f t="shared" si="2"/>
        <v>24</v>
      </c>
      <c r="D185" s="14">
        <v>11</v>
      </c>
      <c r="E185" s="55">
        <v>1</v>
      </c>
      <c r="F185" s="80">
        <v>0</v>
      </c>
      <c r="G185" s="55">
        <v>0</v>
      </c>
      <c r="H185" s="1050">
        <v>16</v>
      </c>
      <c r="I185" s="55">
        <v>5</v>
      </c>
      <c r="J185" s="55">
        <v>11</v>
      </c>
      <c r="K185" s="1050">
        <v>6</v>
      </c>
      <c r="L185" s="55">
        <v>4</v>
      </c>
      <c r="M185" s="55">
        <v>2</v>
      </c>
      <c r="N185" s="55">
        <v>0</v>
      </c>
      <c r="O185" s="99">
        <v>1</v>
      </c>
    </row>
    <row r="186" spans="1:15" ht="15.75" x14ac:dyDescent="0.25">
      <c r="A186" s="620" t="s">
        <v>539</v>
      </c>
      <c r="B186" s="14">
        <v>37</v>
      </c>
      <c r="C186" s="40">
        <f t="shared" si="2"/>
        <v>17</v>
      </c>
      <c r="D186" s="14">
        <v>20</v>
      </c>
      <c r="E186" s="55">
        <v>1</v>
      </c>
      <c r="F186" s="80">
        <v>0</v>
      </c>
      <c r="G186" s="55">
        <v>0</v>
      </c>
      <c r="H186" s="1050">
        <v>8</v>
      </c>
      <c r="I186" s="55">
        <v>1</v>
      </c>
      <c r="J186" s="55">
        <v>7</v>
      </c>
      <c r="K186" s="1050">
        <v>7</v>
      </c>
      <c r="L186" s="55">
        <v>6</v>
      </c>
      <c r="M186" s="55">
        <v>1</v>
      </c>
      <c r="N186" s="55">
        <v>1</v>
      </c>
      <c r="O186" s="99">
        <v>0</v>
      </c>
    </row>
    <row r="187" spans="1:15" ht="15.75" x14ac:dyDescent="0.25">
      <c r="A187" s="620" t="s">
        <v>540</v>
      </c>
      <c r="B187" s="14">
        <v>32</v>
      </c>
      <c r="C187" s="40">
        <f t="shared" si="2"/>
        <v>11</v>
      </c>
      <c r="D187" s="14">
        <v>21</v>
      </c>
      <c r="E187" s="55">
        <v>1</v>
      </c>
      <c r="F187" s="80">
        <v>1</v>
      </c>
      <c r="G187" s="55">
        <v>0</v>
      </c>
      <c r="H187" s="1050">
        <v>6</v>
      </c>
      <c r="I187" s="55">
        <v>1</v>
      </c>
      <c r="J187" s="55">
        <v>5</v>
      </c>
      <c r="K187" s="1050">
        <v>2</v>
      </c>
      <c r="L187" s="55">
        <v>2</v>
      </c>
      <c r="M187" s="55">
        <v>0</v>
      </c>
      <c r="N187" s="55">
        <v>0</v>
      </c>
      <c r="O187" s="99">
        <v>1</v>
      </c>
    </row>
    <row r="188" spans="1:15" ht="15.75" x14ac:dyDescent="0.25">
      <c r="A188" s="620" t="s">
        <v>541</v>
      </c>
      <c r="B188" s="14">
        <v>46</v>
      </c>
      <c r="C188" s="40">
        <f t="shared" si="2"/>
        <v>14</v>
      </c>
      <c r="D188" s="14">
        <v>32</v>
      </c>
      <c r="E188" s="55">
        <v>0</v>
      </c>
      <c r="F188" s="80">
        <v>0</v>
      </c>
      <c r="G188" s="55">
        <v>0</v>
      </c>
      <c r="H188" s="1050">
        <v>10</v>
      </c>
      <c r="I188" s="55">
        <v>2</v>
      </c>
      <c r="J188" s="55">
        <v>8</v>
      </c>
      <c r="K188" s="1050">
        <v>2</v>
      </c>
      <c r="L188" s="55">
        <v>1</v>
      </c>
      <c r="M188" s="55">
        <v>1</v>
      </c>
      <c r="N188" s="55">
        <v>2</v>
      </c>
      <c r="O188" s="99">
        <v>0</v>
      </c>
    </row>
    <row r="189" spans="1:15" ht="15.75" x14ac:dyDescent="0.25">
      <c r="A189" s="620" t="s">
        <v>542</v>
      </c>
      <c r="B189" s="14">
        <v>12</v>
      </c>
      <c r="C189" s="40">
        <f t="shared" si="2"/>
        <v>5</v>
      </c>
      <c r="D189" s="14">
        <v>7</v>
      </c>
      <c r="E189" s="55">
        <v>1</v>
      </c>
      <c r="F189" s="80">
        <v>0</v>
      </c>
      <c r="G189" s="55">
        <v>0</v>
      </c>
      <c r="H189" s="1050">
        <v>3</v>
      </c>
      <c r="I189" s="55">
        <v>1</v>
      </c>
      <c r="J189" s="55">
        <v>2</v>
      </c>
      <c r="K189" s="1050">
        <v>0</v>
      </c>
      <c r="L189" s="55">
        <v>0</v>
      </c>
      <c r="M189" s="55">
        <v>0</v>
      </c>
      <c r="N189" s="55">
        <v>1</v>
      </c>
      <c r="O189" s="99">
        <v>0</v>
      </c>
    </row>
    <row r="190" spans="1:15" ht="15.75" x14ac:dyDescent="0.25">
      <c r="A190" s="620" t="s">
        <v>543</v>
      </c>
      <c r="B190" s="14">
        <v>26</v>
      </c>
      <c r="C190" s="40">
        <f t="shared" si="2"/>
        <v>14</v>
      </c>
      <c r="D190" s="14">
        <v>12</v>
      </c>
      <c r="E190" s="55">
        <v>0</v>
      </c>
      <c r="F190" s="80">
        <v>1</v>
      </c>
      <c r="G190" s="55">
        <v>0</v>
      </c>
      <c r="H190" s="1050">
        <v>12</v>
      </c>
      <c r="I190" s="55">
        <v>1</v>
      </c>
      <c r="J190" s="55">
        <v>11</v>
      </c>
      <c r="K190" s="1050">
        <v>0</v>
      </c>
      <c r="L190" s="55">
        <v>0</v>
      </c>
      <c r="M190" s="55">
        <v>0</v>
      </c>
      <c r="N190" s="55">
        <v>1</v>
      </c>
      <c r="O190" s="99">
        <v>0</v>
      </c>
    </row>
    <row r="191" spans="1:15" ht="15.75" x14ac:dyDescent="0.25">
      <c r="A191" s="620" t="s">
        <v>544</v>
      </c>
      <c r="B191" s="14">
        <v>1</v>
      </c>
      <c r="C191" s="40">
        <f t="shared" si="2"/>
        <v>1</v>
      </c>
      <c r="D191" s="14">
        <v>0</v>
      </c>
      <c r="E191" s="55">
        <v>0</v>
      </c>
      <c r="F191" s="80">
        <v>0</v>
      </c>
      <c r="G191" s="55">
        <v>0</v>
      </c>
      <c r="H191" s="1050">
        <v>1</v>
      </c>
      <c r="I191" s="55">
        <v>0</v>
      </c>
      <c r="J191" s="55">
        <v>1</v>
      </c>
      <c r="K191" s="1050">
        <v>0</v>
      </c>
      <c r="L191" s="55">
        <v>0</v>
      </c>
      <c r="M191" s="55">
        <v>0</v>
      </c>
      <c r="N191" s="55">
        <v>0</v>
      </c>
      <c r="O191" s="99">
        <v>0</v>
      </c>
    </row>
    <row r="192" spans="1:15" ht="15.75" x14ac:dyDescent="0.25">
      <c r="A192" s="620" t="s">
        <v>545</v>
      </c>
      <c r="B192" s="14">
        <v>1</v>
      </c>
      <c r="C192" s="40">
        <f t="shared" si="2"/>
        <v>1</v>
      </c>
      <c r="D192" s="14">
        <v>0</v>
      </c>
      <c r="E192" s="55">
        <v>0</v>
      </c>
      <c r="F192" s="80">
        <v>0</v>
      </c>
      <c r="G192" s="55">
        <v>0</v>
      </c>
      <c r="H192" s="1050">
        <v>1</v>
      </c>
      <c r="I192" s="55">
        <v>0</v>
      </c>
      <c r="J192" s="55">
        <v>1</v>
      </c>
      <c r="K192" s="1050">
        <v>0</v>
      </c>
      <c r="L192" s="55">
        <v>0</v>
      </c>
      <c r="M192" s="55">
        <v>0</v>
      </c>
      <c r="N192" s="55">
        <v>0</v>
      </c>
      <c r="O192" s="99">
        <v>0</v>
      </c>
    </row>
    <row r="193" spans="1:15" ht="15.75" x14ac:dyDescent="0.25">
      <c r="A193" s="620" t="s">
        <v>546</v>
      </c>
      <c r="B193" s="14">
        <v>1</v>
      </c>
      <c r="C193" s="40">
        <f t="shared" si="2"/>
        <v>1</v>
      </c>
      <c r="D193" s="14">
        <v>0</v>
      </c>
      <c r="E193" s="55">
        <v>0</v>
      </c>
      <c r="F193" s="80">
        <v>0</v>
      </c>
      <c r="G193" s="55">
        <v>0</v>
      </c>
      <c r="H193" s="1050">
        <v>1</v>
      </c>
      <c r="I193" s="55">
        <v>1</v>
      </c>
      <c r="J193" s="55">
        <v>0</v>
      </c>
      <c r="K193" s="1050">
        <v>0</v>
      </c>
      <c r="L193" s="55">
        <v>0</v>
      </c>
      <c r="M193" s="55">
        <v>0</v>
      </c>
      <c r="N193" s="55">
        <v>0</v>
      </c>
      <c r="O193" s="99">
        <v>0</v>
      </c>
    </row>
    <row r="194" spans="1:15" ht="15.75" x14ac:dyDescent="0.25">
      <c r="A194" s="620" t="s">
        <v>547</v>
      </c>
      <c r="B194" s="14">
        <v>2</v>
      </c>
      <c r="C194" s="40">
        <f t="shared" si="2"/>
        <v>1</v>
      </c>
      <c r="D194" s="14">
        <v>1</v>
      </c>
      <c r="E194" s="55">
        <v>0</v>
      </c>
      <c r="F194" s="80">
        <v>0</v>
      </c>
      <c r="G194" s="55">
        <v>0</v>
      </c>
      <c r="H194" s="1050">
        <v>1</v>
      </c>
      <c r="I194" s="55">
        <v>0</v>
      </c>
      <c r="J194" s="55">
        <v>1</v>
      </c>
      <c r="K194" s="1050">
        <v>0</v>
      </c>
      <c r="L194" s="55">
        <v>0</v>
      </c>
      <c r="M194" s="55">
        <v>0</v>
      </c>
      <c r="N194" s="55">
        <v>0</v>
      </c>
      <c r="O194" s="99">
        <v>0</v>
      </c>
    </row>
    <row r="195" spans="1:15" ht="15.75" x14ac:dyDescent="0.25">
      <c r="A195" s="620" t="s">
        <v>548</v>
      </c>
      <c r="B195" s="14">
        <v>4</v>
      </c>
      <c r="C195" s="40">
        <f t="shared" si="2"/>
        <v>3</v>
      </c>
      <c r="D195" s="14">
        <v>1</v>
      </c>
      <c r="E195" s="55">
        <v>0</v>
      </c>
      <c r="F195" s="80">
        <v>0</v>
      </c>
      <c r="G195" s="55">
        <v>0</v>
      </c>
      <c r="H195" s="1050">
        <v>3</v>
      </c>
      <c r="I195" s="55">
        <v>1</v>
      </c>
      <c r="J195" s="55">
        <v>2</v>
      </c>
      <c r="K195" s="1050">
        <v>0</v>
      </c>
      <c r="L195" s="55">
        <v>0</v>
      </c>
      <c r="M195" s="55">
        <v>0</v>
      </c>
      <c r="N195" s="55">
        <v>0</v>
      </c>
      <c r="O195" s="99">
        <v>0</v>
      </c>
    </row>
    <row r="196" spans="1:15" ht="15.75" x14ac:dyDescent="0.25">
      <c r="A196" s="620" t="s">
        <v>549</v>
      </c>
      <c r="B196" s="14">
        <v>5</v>
      </c>
      <c r="C196" s="40">
        <f t="shared" si="2"/>
        <v>1</v>
      </c>
      <c r="D196" s="14">
        <v>4</v>
      </c>
      <c r="E196" s="55">
        <v>0</v>
      </c>
      <c r="F196" s="80">
        <v>0</v>
      </c>
      <c r="G196" s="55">
        <v>0</v>
      </c>
      <c r="H196" s="1050">
        <v>1</v>
      </c>
      <c r="I196" s="55">
        <v>0</v>
      </c>
      <c r="J196" s="55">
        <v>1</v>
      </c>
      <c r="K196" s="1050">
        <v>0</v>
      </c>
      <c r="L196" s="55">
        <v>0</v>
      </c>
      <c r="M196" s="55">
        <v>0</v>
      </c>
      <c r="N196" s="55">
        <v>0</v>
      </c>
      <c r="O196" s="99">
        <v>0</v>
      </c>
    </row>
    <row r="197" spans="1:15" ht="15.75" x14ac:dyDescent="0.25">
      <c r="A197" s="620" t="s">
        <v>550</v>
      </c>
      <c r="B197" s="14">
        <v>4</v>
      </c>
      <c r="C197" s="40">
        <f t="shared" si="2"/>
        <v>2</v>
      </c>
      <c r="D197" s="14">
        <v>2</v>
      </c>
      <c r="E197" s="55">
        <v>0</v>
      </c>
      <c r="F197" s="80">
        <v>0</v>
      </c>
      <c r="G197" s="55">
        <v>0</v>
      </c>
      <c r="H197" s="1050">
        <v>1</v>
      </c>
      <c r="I197" s="55">
        <v>0</v>
      </c>
      <c r="J197" s="55">
        <v>1</v>
      </c>
      <c r="K197" s="1050">
        <v>1</v>
      </c>
      <c r="L197" s="55">
        <v>1</v>
      </c>
      <c r="M197" s="55">
        <v>0</v>
      </c>
      <c r="N197" s="55">
        <v>0</v>
      </c>
      <c r="O197" s="99">
        <v>0</v>
      </c>
    </row>
    <row r="198" spans="1:15" ht="15.75" x14ac:dyDescent="0.25">
      <c r="A198" s="620" t="s">
        <v>551</v>
      </c>
      <c r="B198" s="14">
        <v>8</v>
      </c>
      <c r="C198" s="40">
        <f t="shared" si="2"/>
        <v>1</v>
      </c>
      <c r="D198" s="14">
        <v>7</v>
      </c>
      <c r="E198" s="55">
        <v>0</v>
      </c>
      <c r="F198" s="80">
        <v>0</v>
      </c>
      <c r="G198" s="55">
        <v>0</v>
      </c>
      <c r="H198" s="1050">
        <v>0</v>
      </c>
      <c r="I198" s="55">
        <v>0</v>
      </c>
      <c r="J198" s="55">
        <v>0</v>
      </c>
      <c r="K198" s="1050">
        <v>0</v>
      </c>
      <c r="L198" s="55">
        <v>0</v>
      </c>
      <c r="M198" s="55">
        <v>0</v>
      </c>
      <c r="N198" s="55">
        <v>1</v>
      </c>
      <c r="O198" s="99">
        <v>0</v>
      </c>
    </row>
    <row r="199" spans="1:15" ht="15.75" x14ac:dyDescent="0.25">
      <c r="A199" s="620" t="s">
        <v>552</v>
      </c>
      <c r="B199" s="14">
        <v>1</v>
      </c>
      <c r="C199" s="40">
        <f t="shared" ref="C199:C262" si="3">B199-D199</f>
        <v>1</v>
      </c>
      <c r="D199" s="14">
        <v>0</v>
      </c>
      <c r="E199" s="55">
        <v>0</v>
      </c>
      <c r="F199" s="80">
        <v>0</v>
      </c>
      <c r="G199" s="55">
        <v>0</v>
      </c>
      <c r="H199" s="1050">
        <v>0</v>
      </c>
      <c r="I199" s="55">
        <v>0</v>
      </c>
      <c r="J199" s="55">
        <v>0</v>
      </c>
      <c r="K199" s="1050">
        <v>0</v>
      </c>
      <c r="L199" s="55">
        <v>0</v>
      </c>
      <c r="M199" s="55">
        <v>0</v>
      </c>
      <c r="N199" s="55">
        <v>0</v>
      </c>
      <c r="O199" s="99">
        <v>1</v>
      </c>
    </row>
    <row r="200" spans="1:15" ht="15.75" x14ac:dyDescent="0.25">
      <c r="A200" s="620" t="s">
        <v>553</v>
      </c>
      <c r="B200" s="14">
        <v>18</v>
      </c>
      <c r="C200" s="40">
        <f t="shared" si="3"/>
        <v>8</v>
      </c>
      <c r="D200" s="14">
        <v>10</v>
      </c>
      <c r="E200" s="55">
        <v>0</v>
      </c>
      <c r="F200" s="80">
        <v>0</v>
      </c>
      <c r="G200" s="55">
        <v>0</v>
      </c>
      <c r="H200" s="1050">
        <v>5</v>
      </c>
      <c r="I200" s="55">
        <v>1</v>
      </c>
      <c r="J200" s="55">
        <v>4</v>
      </c>
      <c r="K200" s="1050">
        <v>1</v>
      </c>
      <c r="L200" s="55">
        <v>0</v>
      </c>
      <c r="M200" s="55">
        <v>1</v>
      </c>
      <c r="N200" s="55">
        <v>1</v>
      </c>
      <c r="O200" s="99">
        <v>1</v>
      </c>
    </row>
    <row r="201" spans="1:15" ht="15.75" x14ac:dyDescent="0.25">
      <c r="A201" s="620" t="s">
        <v>554</v>
      </c>
      <c r="B201" s="14">
        <v>1</v>
      </c>
      <c r="C201" s="40">
        <f t="shared" si="3"/>
        <v>1</v>
      </c>
      <c r="D201" s="14">
        <v>0</v>
      </c>
      <c r="E201" s="55">
        <v>0</v>
      </c>
      <c r="F201" s="80">
        <v>0</v>
      </c>
      <c r="G201" s="55">
        <v>0</v>
      </c>
      <c r="H201" s="1050">
        <v>1</v>
      </c>
      <c r="I201" s="55">
        <v>0</v>
      </c>
      <c r="J201" s="55">
        <v>1</v>
      </c>
      <c r="K201" s="1050">
        <v>0</v>
      </c>
      <c r="L201" s="55">
        <v>0</v>
      </c>
      <c r="M201" s="55">
        <v>0</v>
      </c>
      <c r="N201" s="55">
        <v>0</v>
      </c>
      <c r="O201" s="99">
        <v>0</v>
      </c>
    </row>
    <row r="202" spans="1:15" ht="15.75" x14ac:dyDescent="0.25">
      <c r="A202" s="620" t="s">
        <v>555</v>
      </c>
      <c r="B202" s="14">
        <v>7</v>
      </c>
      <c r="C202" s="40">
        <f t="shared" si="3"/>
        <v>2</v>
      </c>
      <c r="D202" s="14">
        <v>5</v>
      </c>
      <c r="E202" s="55">
        <v>0</v>
      </c>
      <c r="F202" s="80">
        <v>0</v>
      </c>
      <c r="G202" s="55">
        <v>0</v>
      </c>
      <c r="H202" s="1050">
        <v>1</v>
      </c>
      <c r="I202" s="55">
        <v>0</v>
      </c>
      <c r="J202" s="55">
        <v>1</v>
      </c>
      <c r="K202" s="1050">
        <v>1</v>
      </c>
      <c r="L202" s="55">
        <v>0</v>
      </c>
      <c r="M202" s="55">
        <v>1</v>
      </c>
      <c r="N202" s="55">
        <v>0</v>
      </c>
      <c r="O202" s="99">
        <v>0</v>
      </c>
    </row>
    <row r="203" spans="1:15" ht="15.75" x14ac:dyDescent="0.25">
      <c r="A203" s="620" t="s">
        <v>556</v>
      </c>
      <c r="B203" s="14">
        <v>12</v>
      </c>
      <c r="C203" s="40">
        <f t="shared" si="3"/>
        <v>7</v>
      </c>
      <c r="D203" s="14">
        <v>5</v>
      </c>
      <c r="E203" s="55">
        <v>0</v>
      </c>
      <c r="F203" s="80">
        <v>0</v>
      </c>
      <c r="G203" s="55">
        <v>0</v>
      </c>
      <c r="H203" s="1050">
        <v>5</v>
      </c>
      <c r="I203" s="55">
        <v>1</v>
      </c>
      <c r="J203" s="55">
        <v>4</v>
      </c>
      <c r="K203" s="1050">
        <v>1</v>
      </c>
      <c r="L203" s="55">
        <v>1</v>
      </c>
      <c r="M203" s="55">
        <v>0</v>
      </c>
      <c r="N203" s="55">
        <v>1</v>
      </c>
      <c r="O203" s="99">
        <v>0</v>
      </c>
    </row>
    <row r="204" spans="1:15" ht="15.75" x14ac:dyDescent="0.25">
      <c r="A204" s="620" t="s">
        <v>557</v>
      </c>
      <c r="B204" s="14">
        <v>6</v>
      </c>
      <c r="C204" s="40">
        <f t="shared" si="3"/>
        <v>2</v>
      </c>
      <c r="D204" s="14">
        <v>4</v>
      </c>
      <c r="E204" s="55">
        <v>0</v>
      </c>
      <c r="F204" s="80">
        <v>0</v>
      </c>
      <c r="G204" s="55">
        <v>0</v>
      </c>
      <c r="H204" s="1050">
        <v>1</v>
      </c>
      <c r="I204" s="55">
        <v>0</v>
      </c>
      <c r="J204" s="55">
        <v>1</v>
      </c>
      <c r="K204" s="1050">
        <v>0</v>
      </c>
      <c r="L204" s="55">
        <v>0</v>
      </c>
      <c r="M204" s="55">
        <v>0</v>
      </c>
      <c r="N204" s="55">
        <v>1</v>
      </c>
      <c r="O204" s="99">
        <v>0</v>
      </c>
    </row>
    <row r="205" spans="1:15" ht="15.75" x14ac:dyDescent="0.25">
      <c r="A205" s="620" t="s">
        <v>558</v>
      </c>
      <c r="B205" s="14">
        <v>12</v>
      </c>
      <c r="C205" s="40">
        <f t="shared" si="3"/>
        <v>7</v>
      </c>
      <c r="D205" s="14">
        <v>5</v>
      </c>
      <c r="E205" s="55">
        <v>0</v>
      </c>
      <c r="F205" s="80">
        <v>0</v>
      </c>
      <c r="G205" s="55">
        <v>1</v>
      </c>
      <c r="H205" s="1050">
        <v>5</v>
      </c>
      <c r="I205" s="55">
        <v>1</v>
      </c>
      <c r="J205" s="55">
        <v>4</v>
      </c>
      <c r="K205" s="1050">
        <v>1</v>
      </c>
      <c r="L205" s="55">
        <v>1</v>
      </c>
      <c r="M205" s="55">
        <v>0</v>
      </c>
      <c r="N205" s="55">
        <v>0</v>
      </c>
      <c r="O205" s="99">
        <v>0</v>
      </c>
    </row>
    <row r="206" spans="1:15" ht="15.75" x14ac:dyDescent="0.25">
      <c r="A206" s="620" t="s">
        <v>559</v>
      </c>
      <c r="B206" s="14">
        <v>10</v>
      </c>
      <c r="C206" s="40">
        <f t="shared" si="3"/>
        <v>5</v>
      </c>
      <c r="D206" s="14">
        <v>5</v>
      </c>
      <c r="E206" s="55">
        <v>0</v>
      </c>
      <c r="F206" s="80">
        <v>0</v>
      </c>
      <c r="G206" s="55">
        <v>0</v>
      </c>
      <c r="H206" s="1050">
        <v>3</v>
      </c>
      <c r="I206" s="55">
        <v>1</v>
      </c>
      <c r="J206" s="55">
        <v>2</v>
      </c>
      <c r="K206" s="1050">
        <v>2</v>
      </c>
      <c r="L206" s="55">
        <v>0</v>
      </c>
      <c r="M206" s="55">
        <v>2</v>
      </c>
      <c r="N206" s="55">
        <v>0</v>
      </c>
      <c r="O206" s="99">
        <v>0</v>
      </c>
    </row>
    <row r="207" spans="1:15" ht="15.75" x14ac:dyDescent="0.25">
      <c r="A207" s="620" t="s">
        <v>560</v>
      </c>
      <c r="B207" s="14">
        <v>11</v>
      </c>
      <c r="C207" s="40">
        <f t="shared" si="3"/>
        <v>7</v>
      </c>
      <c r="D207" s="14">
        <v>4</v>
      </c>
      <c r="E207" s="55">
        <v>0</v>
      </c>
      <c r="F207" s="80">
        <v>0</v>
      </c>
      <c r="G207" s="55">
        <v>0</v>
      </c>
      <c r="H207" s="1050">
        <v>6</v>
      </c>
      <c r="I207" s="55">
        <v>1</v>
      </c>
      <c r="J207" s="55">
        <v>5</v>
      </c>
      <c r="K207" s="1050">
        <v>1</v>
      </c>
      <c r="L207" s="55">
        <v>0</v>
      </c>
      <c r="M207" s="55">
        <v>1</v>
      </c>
      <c r="N207" s="55">
        <v>0</v>
      </c>
      <c r="O207" s="99">
        <v>0</v>
      </c>
    </row>
    <row r="208" spans="1:15" ht="15.75" x14ac:dyDescent="0.25">
      <c r="A208" s="620" t="s">
        <v>561</v>
      </c>
      <c r="B208" s="14">
        <v>118</v>
      </c>
      <c r="C208" s="40">
        <f t="shared" si="3"/>
        <v>41</v>
      </c>
      <c r="D208" s="14">
        <v>77</v>
      </c>
      <c r="E208" s="55">
        <v>0</v>
      </c>
      <c r="F208" s="80">
        <v>0</v>
      </c>
      <c r="G208" s="55">
        <v>0</v>
      </c>
      <c r="H208" s="1050">
        <v>31</v>
      </c>
      <c r="I208" s="55">
        <v>9</v>
      </c>
      <c r="J208" s="55">
        <v>22</v>
      </c>
      <c r="K208" s="1050">
        <v>7</v>
      </c>
      <c r="L208" s="55">
        <v>4</v>
      </c>
      <c r="M208" s="55">
        <v>3</v>
      </c>
      <c r="N208" s="55">
        <v>3</v>
      </c>
      <c r="O208" s="99">
        <v>0</v>
      </c>
    </row>
    <row r="209" spans="1:15" ht="15.75" x14ac:dyDescent="0.25">
      <c r="A209" s="620" t="s">
        <v>562</v>
      </c>
      <c r="B209" s="14">
        <v>6</v>
      </c>
      <c r="C209" s="40">
        <f t="shared" si="3"/>
        <v>2</v>
      </c>
      <c r="D209" s="14">
        <v>4</v>
      </c>
      <c r="E209" s="55">
        <v>0</v>
      </c>
      <c r="F209" s="80">
        <v>0</v>
      </c>
      <c r="G209" s="55">
        <v>0</v>
      </c>
      <c r="H209" s="1050">
        <v>2</v>
      </c>
      <c r="I209" s="55">
        <v>0</v>
      </c>
      <c r="J209" s="55">
        <v>2</v>
      </c>
      <c r="K209" s="1050">
        <v>0</v>
      </c>
      <c r="L209" s="55">
        <v>0</v>
      </c>
      <c r="M209" s="55">
        <v>0</v>
      </c>
      <c r="N209" s="55">
        <v>0</v>
      </c>
      <c r="O209" s="99">
        <v>0</v>
      </c>
    </row>
    <row r="210" spans="1:15" ht="15.75" x14ac:dyDescent="0.25">
      <c r="A210" s="620" t="s">
        <v>563</v>
      </c>
      <c r="B210" s="14">
        <v>2</v>
      </c>
      <c r="C210" s="40">
        <f t="shared" si="3"/>
        <v>2</v>
      </c>
      <c r="D210" s="14">
        <v>0</v>
      </c>
      <c r="E210" s="55">
        <v>0</v>
      </c>
      <c r="F210" s="80">
        <v>0</v>
      </c>
      <c r="G210" s="55">
        <v>0</v>
      </c>
      <c r="H210" s="1050">
        <v>2</v>
      </c>
      <c r="I210" s="55">
        <v>1</v>
      </c>
      <c r="J210" s="55">
        <v>1</v>
      </c>
      <c r="K210" s="1050">
        <v>0</v>
      </c>
      <c r="L210" s="55">
        <v>0</v>
      </c>
      <c r="M210" s="55">
        <v>0</v>
      </c>
      <c r="N210" s="55">
        <v>0</v>
      </c>
      <c r="O210" s="99">
        <v>0</v>
      </c>
    </row>
    <row r="211" spans="1:15" ht="15.75" x14ac:dyDescent="0.25">
      <c r="A211" s="620" t="s">
        <v>564</v>
      </c>
      <c r="B211" s="14">
        <v>3</v>
      </c>
      <c r="C211" s="40">
        <f t="shared" si="3"/>
        <v>3</v>
      </c>
      <c r="D211" s="14">
        <v>0</v>
      </c>
      <c r="E211" s="55">
        <v>0</v>
      </c>
      <c r="F211" s="80">
        <v>0</v>
      </c>
      <c r="G211" s="55">
        <v>0</v>
      </c>
      <c r="H211" s="1050">
        <v>3</v>
      </c>
      <c r="I211" s="55">
        <v>0</v>
      </c>
      <c r="J211" s="55">
        <v>3</v>
      </c>
      <c r="K211" s="1050">
        <v>0</v>
      </c>
      <c r="L211" s="55">
        <v>0</v>
      </c>
      <c r="M211" s="55">
        <v>0</v>
      </c>
      <c r="N211" s="55">
        <v>0</v>
      </c>
      <c r="O211" s="99">
        <v>0</v>
      </c>
    </row>
    <row r="212" spans="1:15" ht="15.75" x14ac:dyDescent="0.25">
      <c r="A212" s="620" t="s">
        <v>565</v>
      </c>
      <c r="B212" s="14">
        <v>2</v>
      </c>
      <c r="C212" s="40">
        <f t="shared" si="3"/>
        <v>2</v>
      </c>
      <c r="D212" s="14">
        <v>0</v>
      </c>
      <c r="E212" s="55">
        <v>0</v>
      </c>
      <c r="F212" s="80">
        <v>0</v>
      </c>
      <c r="G212" s="55">
        <v>0</v>
      </c>
      <c r="H212" s="1050">
        <v>2</v>
      </c>
      <c r="I212" s="55">
        <v>0</v>
      </c>
      <c r="J212" s="55">
        <v>2</v>
      </c>
      <c r="K212" s="1050">
        <v>0</v>
      </c>
      <c r="L212" s="55">
        <v>0</v>
      </c>
      <c r="M212" s="55">
        <v>0</v>
      </c>
      <c r="N212" s="55">
        <v>0</v>
      </c>
      <c r="O212" s="99">
        <v>0</v>
      </c>
    </row>
    <row r="213" spans="1:15" ht="15.75" x14ac:dyDescent="0.25">
      <c r="A213" s="620" t="s">
        <v>566</v>
      </c>
      <c r="B213" s="14">
        <v>5</v>
      </c>
      <c r="C213" s="40">
        <f t="shared" si="3"/>
        <v>2</v>
      </c>
      <c r="D213" s="14">
        <v>3</v>
      </c>
      <c r="E213" s="55">
        <v>0</v>
      </c>
      <c r="F213" s="80">
        <v>0</v>
      </c>
      <c r="G213" s="55">
        <v>0</v>
      </c>
      <c r="H213" s="1050">
        <v>2</v>
      </c>
      <c r="I213" s="55">
        <v>0</v>
      </c>
      <c r="J213" s="55">
        <v>2</v>
      </c>
      <c r="K213" s="1050">
        <v>0</v>
      </c>
      <c r="L213" s="55">
        <v>0</v>
      </c>
      <c r="M213" s="55">
        <v>0</v>
      </c>
      <c r="N213" s="55">
        <v>0</v>
      </c>
      <c r="O213" s="99">
        <v>0</v>
      </c>
    </row>
    <row r="214" spans="1:15" ht="15.75" x14ac:dyDescent="0.25">
      <c r="A214" s="620" t="s">
        <v>567</v>
      </c>
      <c r="B214" s="14">
        <v>3</v>
      </c>
      <c r="C214" s="40">
        <f t="shared" si="3"/>
        <v>2</v>
      </c>
      <c r="D214" s="14">
        <v>1</v>
      </c>
      <c r="E214" s="55">
        <v>0</v>
      </c>
      <c r="F214" s="80">
        <v>0</v>
      </c>
      <c r="G214" s="55">
        <v>0</v>
      </c>
      <c r="H214" s="1050">
        <v>1</v>
      </c>
      <c r="I214" s="55">
        <v>0</v>
      </c>
      <c r="J214" s="55">
        <v>1</v>
      </c>
      <c r="K214" s="1050">
        <v>1</v>
      </c>
      <c r="L214" s="55">
        <v>1</v>
      </c>
      <c r="M214" s="55">
        <v>0</v>
      </c>
      <c r="N214" s="55">
        <v>0</v>
      </c>
      <c r="O214" s="99">
        <v>0</v>
      </c>
    </row>
    <row r="215" spans="1:15" ht="15.75" x14ac:dyDescent="0.25">
      <c r="A215" s="620" t="s">
        <v>568</v>
      </c>
      <c r="B215" s="14">
        <v>9</v>
      </c>
      <c r="C215" s="40">
        <f t="shared" si="3"/>
        <v>4</v>
      </c>
      <c r="D215" s="14">
        <v>5</v>
      </c>
      <c r="E215" s="55">
        <v>0</v>
      </c>
      <c r="F215" s="80">
        <v>0</v>
      </c>
      <c r="G215" s="55">
        <v>0</v>
      </c>
      <c r="H215" s="1050">
        <v>3</v>
      </c>
      <c r="I215" s="55">
        <v>0</v>
      </c>
      <c r="J215" s="55">
        <v>3</v>
      </c>
      <c r="K215" s="1050">
        <v>1</v>
      </c>
      <c r="L215" s="55">
        <v>0</v>
      </c>
      <c r="M215" s="55">
        <v>1</v>
      </c>
      <c r="N215" s="55">
        <v>0</v>
      </c>
      <c r="O215" s="99">
        <v>0</v>
      </c>
    </row>
    <row r="216" spans="1:15" ht="15.75" x14ac:dyDescent="0.25">
      <c r="A216" s="620" t="s">
        <v>569</v>
      </c>
      <c r="B216" s="14">
        <v>10</v>
      </c>
      <c r="C216" s="40">
        <f t="shared" si="3"/>
        <v>7</v>
      </c>
      <c r="D216" s="14">
        <v>3</v>
      </c>
      <c r="E216" s="55">
        <v>0</v>
      </c>
      <c r="F216" s="80">
        <v>0</v>
      </c>
      <c r="G216" s="55">
        <v>0</v>
      </c>
      <c r="H216" s="1050">
        <v>4</v>
      </c>
      <c r="I216" s="55">
        <v>0</v>
      </c>
      <c r="J216" s="55">
        <v>4</v>
      </c>
      <c r="K216" s="1050">
        <v>0</v>
      </c>
      <c r="L216" s="55">
        <v>0</v>
      </c>
      <c r="M216" s="55">
        <v>0</v>
      </c>
      <c r="N216" s="55">
        <v>3</v>
      </c>
      <c r="O216" s="99">
        <v>0</v>
      </c>
    </row>
    <row r="217" spans="1:15" ht="15.75" x14ac:dyDescent="0.25">
      <c r="A217" s="620" t="s">
        <v>570</v>
      </c>
      <c r="B217" s="14">
        <v>2</v>
      </c>
      <c r="C217" s="40">
        <f t="shared" si="3"/>
        <v>1</v>
      </c>
      <c r="D217" s="14">
        <v>1</v>
      </c>
      <c r="E217" s="55">
        <v>0</v>
      </c>
      <c r="F217" s="80">
        <v>0</v>
      </c>
      <c r="G217" s="55">
        <v>0</v>
      </c>
      <c r="H217" s="1050">
        <v>1</v>
      </c>
      <c r="I217" s="55">
        <v>0</v>
      </c>
      <c r="J217" s="55">
        <v>1</v>
      </c>
      <c r="K217" s="1050">
        <v>0</v>
      </c>
      <c r="L217" s="55">
        <v>0</v>
      </c>
      <c r="M217" s="55">
        <v>0</v>
      </c>
      <c r="N217" s="55">
        <v>0</v>
      </c>
      <c r="O217" s="99">
        <v>0</v>
      </c>
    </row>
    <row r="218" spans="1:15" ht="15.75" x14ac:dyDescent="0.25">
      <c r="A218" s="620" t="s">
        <v>571</v>
      </c>
      <c r="B218" s="14">
        <v>42</v>
      </c>
      <c r="C218" s="40">
        <f t="shared" si="3"/>
        <v>16</v>
      </c>
      <c r="D218" s="14">
        <v>26</v>
      </c>
      <c r="E218" s="55">
        <v>1</v>
      </c>
      <c r="F218" s="80">
        <v>1</v>
      </c>
      <c r="G218" s="55">
        <v>0</v>
      </c>
      <c r="H218" s="1050">
        <v>10</v>
      </c>
      <c r="I218" s="55">
        <v>5</v>
      </c>
      <c r="J218" s="55">
        <v>5</v>
      </c>
      <c r="K218" s="1050">
        <v>4</v>
      </c>
      <c r="L218" s="55">
        <v>1</v>
      </c>
      <c r="M218" s="55">
        <v>3</v>
      </c>
      <c r="N218" s="55">
        <v>0</v>
      </c>
      <c r="O218" s="99">
        <v>0</v>
      </c>
    </row>
    <row r="219" spans="1:15" ht="15.75" x14ac:dyDescent="0.25">
      <c r="A219" s="620" t="s">
        <v>572</v>
      </c>
      <c r="B219" s="14">
        <v>70</v>
      </c>
      <c r="C219" s="40">
        <f t="shared" si="3"/>
        <v>22</v>
      </c>
      <c r="D219" s="14">
        <v>48</v>
      </c>
      <c r="E219" s="55">
        <v>0</v>
      </c>
      <c r="F219" s="80">
        <v>0</v>
      </c>
      <c r="G219" s="55">
        <v>1</v>
      </c>
      <c r="H219" s="1050">
        <v>15</v>
      </c>
      <c r="I219" s="55">
        <v>5</v>
      </c>
      <c r="J219" s="55">
        <v>10</v>
      </c>
      <c r="K219" s="1050">
        <v>0</v>
      </c>
      <c r="L219" s="55">
        <v>0</v>
      </c>
      <c r="M219" s="55">
        <v>0</v>
      </c>
      <c r="N219" s="55">
        <v>2</v>
      </c>
      <c r="O219" s="99">
        <v>4</v>
      </c>
    </row>
    <row r="220" spans="1:15" ht="15.75" x14ac:dyDescent="0.25">
      <c r="A220" s="620" t="s">
        <v>573</v>
      </c>
      <c r="B220" s="14">
        <v>25</v>
      </c>
      <c r="C220" s="40">
        <f t="shared" si="3"/>
        <v>6</v>
      </c>
      <c r="D220" s="14">
        <v>19</v>
      </c>
      <c r="E220" s="55">
        <v>0</v>
      </c>
      <c r="F220" s="80">
        <v>0</v>
      </c>
      <c r="G220" s="55">
        <v>0</v>
      </c>
      <c r="H220" s="1050">
        <v>6</v>
      </c>
      <c r="I220" s="55">
        <v>2</v>
      </c>
      <c r="J220" s="55">
        <v>4</v>
      </c>
      <c r="K220" s="1050">
        <v>0</v>
      </c>
      <c r="L220" s="55">
        <v>0</v>
      </c>
      <c r="M220" s="55">
        <v>0</v>
      </c>
      <c r="N220" s="55">
        <v>0</v>
      </c>
      <c r="O220" s="99">
        <v>0</v>
      </c>
    </row>
    <row r="221" spans="1:15" ht="15.75" x14ac:dyDescent="0.25">
      <c r="A221" s="620" t="s">
        <v>574</v>
      </c>
      <c r="B221" s="14">
        <v>12</v>
      </c>
      <c r="C221" s="40">
        <f t="shared" si="3"/>
        <v>4</v>
      </c>
      <c r="D221" s="14">
        <v>8</v>
      </c>
      <c r="E221" s="55">
        <v>0</v>
      </c>
      <c r="F221" s="80">
        <v>0</v>
      </c>
      <c r="G221" s="55">
        <v>0</v>
      </c>
      <c r="H221" s="1050">
        <v>3</v>
      </c>
      <c r="I221" s="55">
        <v>2</v>
      </c>
      <c r="J221" s="55">
        <v>1</v>
      </c>
      <c r="K221" s="1050">
        <v>0</v>
      </c>
      <c r="L221" s="55">
        <v>0</v>
      </c>
      <c r="M221" s="55">
        <v>0</v>
      </c>
      <c r="N221" s="55">
        <v>1</v>
      </c>
      <c r="O221" s="99">
        <v>0</v>
      </c>
    </row>
    <row r="222" spans="1:15" ht="15.75" x14ac:dyDescent="0.25">
      <c r="A222" s="620" t="s">
        <v>575</v>
      </c>
      <c r="B222" s="14">
        <v>23</v>
      </c>
      <c r="C222" s="40">
        <f t="shared" si="3"/>
        <v>10</v>
      </c>
      <c r="D222" s="14">
        <v>13</v>
      </c>
      <c r="E222" s="55">
        <v>0</v>
      </c>
      <c r="F222" s="80">
        <v>0</v>
      </c>
      <c r="G222" s="55">
        <v>0</v>
      </c>
      <c r="H222" s="1050">
        <v>7</v>
      </c>
      <c r="I222" s="55">
        <v>1</v>
      </c>
      <c r="J222" s="55">
        <v>6</v>
      </c>
      <c r="K222" s="1050">
        <v>1</v>
      </c>
      <c r="L222" s="55">
        <v>1</v>
      </c>
      <c r="M222" s="55">
        <v>0</v>
      </c>
      <c r="N222" s="55">
        <v>2</v>
      </c>
      <c r="O222" s="99">
        <v>0</v>
      </c>
    </row>
    <row r="223" spans="1:15" ht="15.75" x14ac:dyDescent="0.25">
      <c r="A223" s="620" t="s">
        <v>576</v>
      </c>
      <c r="B223" s="14">
        <v>13</v>
      </c>
      <c r="C223" s="40">
        <f t="shared" si="3"/>
        <v>4</v>
      </c>
      <c r="D223" s="14">
        <v>9</v>
      </c>
      <c r="E223" s="55">
        <v>0</v>
      </c>
      <c r="F223" s="80">
        <v>0</v>
      </c>
      <c r="G223" s="55">
        <v>0</v>
      </c>
      <c r="H223" s="1050">
        <v>4</v>
      </c>
      <c r="I223" s="55">
        <v>0</v>
      </c>
      <c r="J223" s="55">
        <v>4</v>
      </c>
      <c r="K223" s="1050">
        <v>0</v>
      </c>
      <c r="L223" s="55">
        <v>0</v>
      </c>
      <c r="M223" s="55">
        <v>0</v>
      </c>
      <c r="N223" s="55">
        <v>0</v>
      </c>
      <c r="O223" s="99">
        <v>0</v>
      </c>
    </row>
    <row r="224" spans="1:15" ht="15.75" x14ac:dyDescent="0.25">
      <c r="A224" s="620" t="s">
        <v>577</v>
      </c>
      <c r="B224" s="14">
        <v>7</v>
      </c>
      <c r="C224" s="40">
        <f t="shared" si="3"/>
        <v>5</v>
      </c>
      <c r="D224" s="14">
        <v>2</v>
      </c>
      <c r="E224" s="55">
        <v>0</v>
      </c>
      <c r="F224" s="80">
        <v>0</v>
      </c>
      <c r="G224" s="55">
        <v>0</v>
      </c>
      <c r="H224" s="1050">
        <v>5</v>
      </c>
      <c r="I224" s="55">
        <v>1</v>
      </c>
      <c r="J224" s="55">
        <v>4</v>
      </c>
      <c r="K224" s="1050">
        <v>0</v>
      </c>
      <c r="L224" s="55">
        <v>0</v>
      </c>
      <c r="M224" s="55">
        <v>0</v>
      </c>
      <c r="N224" s="55">
        <v>0</v>
      </c>
      <c r="O224" s="99">
        <v>0</v>
      </c>
    </row>
    <row r="225" spans="1:15" ht="15.75" x14ac:dyDescent="0.25">
      <c r="A225" s="620" t="s">
        <v>578</v>
      </c>
      <c r="B225" s="14">
        <v>1</v>
      </c>
      <c r="C225" s="40">
        <f t="shared" si="3"/>
        <v>1</v>
      </c>
      <c r="D225" s="14">
        <v>0</v>
      </c>
      <c r="E225" s="55">
        <v>0</v>
      </c>
      <c r="F225" s="80">
        <v>0</v>
      </c>
      <c r="G225" s="55">
        <v>0</v>
      </c>
      <c r="H225" s="1050">
        <v>1</v>
      </c>
      <c r="I225" s="55">
        <v>0</v>
      </c>
      <c r="J225" s="55">
        <v>1</v>
      </c>
      <c r="K225" s="1050">
        <v>0</v>
      </c>
      <c r="L225" s="55">
        <v>0</v>
      </c>
      <c r="M225" s="55">
        <v>0</v>
      </c>
      <c r="N225" s="55">
        <v>0</v>
      </c>
      <c r="O225" s="99">
        <v>0</v>
      </c>
    </row>
    <row r="226" spans="1:15" ht="15.75" x14ac:dyDescent="0.25">
      <c r="A226" s="620" t="s">
        <v>579</v>
      </c>
      <c r="B226" s="14">
        <v>1</v>
      </c>
      <c r="C226" s="40">
        <f t="shared" si="3"/>
        <v>0</v>
      </c>
      <c r="D226" s="14">
        <v>1</v>
      </c>
      <c r="E226" s="55">
        <v>0</v>
      </c>
      <c r="F226" s="80">
        <v>0</v>
      </c>
      <c r="G226" s="55">
        <v>0</v>
      </c>
      <c r="H226" s="1050">
        <v>0</v>
      </c>
      <c r="I226" s="55">
        <v>0</v>
      </c>
      <c r="J226" s="55">
        <v>0</v>
      </c>
      <c r="K226" s="1050">
        <v>0</v>
      </c>
      <c r="L226" s="55">
        <v>0</v>
      </c>
      <c r="M226" s="55">
        <v>0</v>
      </c>
      <c r="N226" s="55">
        <v>0</v>
      </c>
      <c r="O226" s="99">
        <v>0</v>
      </c>
    </row>
    <row r="227" spans="1:15" ht="15.75" x14ac:dyDescent="0.25">
      <c r="A227" s="620" t="s">
        <v>580</v>
      </c>
      <c r="B227" s="14">
        <v>2</v>
      </c>
      <c r="C227" s="40">
        <f t="shared" si="3"/>
        <v>2</v>
      </c>
      <c r="D227" s="14">
        <v>0</v>
      </c>
      <c r="E227" s="55">
        <v>0</v>
      </c>
      <c r="F227" s="80">
        <v>0</v>
      </c>
      <c r="G227" s="55">
        <v>0</v>
      </c>
      <c r="H227" s="1050">
        <v>2</v>
      </c>
      <c r="I227" s="55">
        <v>1</v>
      </c>
      <c r="J227" s="55">
        <v>1</v>
      </c>
      <c r="K227" s="1050">
        <v>0</v>
      </c>
      <c r="L227" s="55">
        <v>0</v>
      </c>
      <c r="M227" s="55">
        <v>0</v>
      </c>
      <c r="N227" s="55">
        <v>0</v>
      </c>
      <c r="O227" s="99">
        <v>0</v>
      </c>
    </row>
    <row r="228" spans="1:15" ht="15.75" x14ac:dyDescent="0.25">
      <c r="A228" s="620" t="s">
        <v>581</v>
      </c>
      <c r="B228" s="14">
        <v>1</v>
      </c>
      <c r="C228" s="40">
        <f t="shared" si="3"/>
        <v>1</v>
      </c>
      <c r="D228" s="14">
        <v>0</v>
      </c>
      <c r="E228" s="55">
        <v>0</v>
      </c>
      <c r="F228" s="80">
        <v>0</v>
      </c>
      <c r="G228" s="55">
        <v>0</v>
      </c>
      <c r="H228" s="1050">
        <v>1</v>
      </c>
      <c r="I228" s="55">
        <v>0</v>
      </c>
      <c r="J228" s="55">
        <v>1</v>
      </c>
      <c r="K228" s="1050">
        <v>0</v>
      </c>
      <c r="L228" s="55">
        <v>0</v>
      </c>
      <c r="M228" s="55">
        <v>0</v>
      </c>
      <c r="N228" s="55">
        <v>0</v>
      </c>
      <c r="O228" s="99">
        <v>0</v>
      </c>
    </row>
    <row r="229" spans="1:15" ht="15.75" x14ac:dyDescent="0.25">
      <c r="A229" s="620" t="s">
        <v>582</v>
      </c>
      <c r="B229" s="14">
        <v>3</v>
      </c>
      <c r="C229" s="40">
        <f t="shared" si="3"/>
        <v>3</v>
      </c>
      <c r="D229" s="14">
        <v>0</v>
      </c>
      <c r="E229" s="55">
        <v>0</v>
      </c>
      <c r="F229" s="80">
        <v>0</v>
      </c>
      <c r="G229" s="55">
        <v>0</v>
      </c>
      <c r="H229" s="1050">
        <v>2</v>
      </c>
      <c r="I229" s="55">
        <v>0</v>
      </c>
      <c r="J229" s="55">
        <v>2</v>
      </c>
      <c r="K229" s="1050">
        <v>1</v>
      </c>
      <c r="L229" s="55">
        <v>1</v>
      </c>
      <c r="M229" s="55">
        <v>0</v>
      </c>
      <c r="N229" s="55">
        <v>0</v>
      </c>
      <c r="O229" s="99">
        <v>0</v>
      </c>
    </row>
    <row r="230" spans="1:15" ht="15.75" x14ac:dyDescent="0.25">
      <c r="A230" s="620" t="s">
        <v>583</v>
      </c>
      <c r="B230" s="14">
        <v>7</v>
      </c>
      <c r="C230" s="40">
        <f t="shared" si="3"/>
        <v>1</v>
      </c>
      <c r="D230" s="14">
        <v>6</v>
      </c>
      <c r="E230" s="55">
        <v>0</v>
      </c>
      <c r="F230" s="80">
        <v>0</v>
      </c>
      <c r="G230" s="55">
        <v>0</v>
      </c>
      <c r="H230" s="1050">
        <v>1</v>
      </c>
      <c r="I230" s="55">
        <v>0</v>
      </c>
      <c r="J230" s="55">
        <v>1</v>
      </c>
      <c r="K230" s="1050">
        <v>0</v>
      </c>
      <c r="L230" s="55">
        <v>0</v>
      </c>
      <c r="M230" s="55">
        <v>0</v>
      </c>
      <c r="N230" s="55">
        <v>0</v>
      </c>
      <c r="O230" s="99">
        <v>0</v>
      </c>
    </row>
    <row r="231" spans="1:15" ht="15.75" x14ac:dyDescent="0.25">
      <c r="A231" s="620" t="s">
        <v>584</v>
      </c>
      <c r="B231" s="14">
        <v>15</v>
      </c>
      <c r="C231" s="40">
        <f t="shared" si="3"/>
        <v>5</v>
      </c>
      <c r="D231" s="14">
        <v>10</v>
      </c>
      <c r="E231" s="55">
        <v>0</v>
      </c>
      <c r="F231" s="80">
        <v>0</v>
      </c>
      <c r="G231" s="55">
        <v>0</v>
      </c>
      <c r="H231" s="1050">
        <v>5</v>
      </c>
      <c r="I231" s="55">
        <v>1</v>
      </c>
      <c r="J231" s="55">
        <v>4</v>
      </c>
      <c r="K231" s="1050">
        <v>0</v>
      </c>
      <c r="L231" s="55">
        <v>0</v>
      </c>
      <c r="M231" s="55">
        <v>0</v>
      </c>
      <c r="N231" s="55">
        <v>0</v>
      </c>
      <c r="O231" s="99">
        <v>0</v>
      </c>
    </row>
    <row r="232" spans="1:15" ht="15.75" x14ac:dyDescent="0.25">
      <c r="A232" s="620" t="s">
        <v>585</v>
      </c>
      <c r="B232" s="14">
        <v>2</v>
      </c>
      <c r="C232" s="40">
        <f t="shared" si="3"/>
        <v>1</v>
      </c>
      <c r="D232" s="14">
        <v>1</v>
      </c>
      <c r="E232" s="55">
        <v>0</v>
      </c>
      <c r="F232" s="80">
        <v>0</v>
      </c>
      <c r="G232" s="55">
        <v>0</v>
      </c>
      <c r="H232" s="1050">
        <v>1</v>
      </c>
      <c r="I232" s="55">
        <v>0</v>
      </c>
      <c r="J232" s="55">
        <v>1</v>
      </c>
      <c r="K232" s="1050">
        <v>0</v>
      </c>
      <c r="L232" s="55">
        <v>0</v>
      </c>
      <c r="M232" s="55">
        <v>0</v>
      </c>
      <c r="N232" s="55">
        <v>0</v>
      </c>
      <c r="O232" s="99">
        <v>0</v>
      </c>
    </row>
    <row r="233" spans="1:15" ht="15.75" x14ac:dyDescent="0.25">
      <c r="A233" s="620" t="s">
        <v>586</v>
      </c>
      <c r="B233" s="14">
        <v>3</v>
      </c>
      <c r="C233" s="40">
        <f t="shared" si="3"/>
        <v>3</v>
      </c>
      <c r="D233" s="14">
        <v>0</v>
      </c>
      <c r="E233" s="55">
        <v>0</v>
      </c>
      <c r="F233" s="80">
        <v>0</v>
      </c>
      <c r="G233" s="55">
        <v>0</v>
      </c>
      <c r="H233" s="1050">
        <v>2</v>
      </c>
      <c r="I233" s="55">
        <v>0</v>
      </c>
      <c r="J233" s="55">
        <v>2</v>
      </c>
      <c r="K233" s="1050">
        <v>0</v>
      </c>
      <c r="L233" s="55">
        <v>0</v>
      </c>
      <c r="M233" s="55">
        <v>0</v>
      </c>
      <c r="N233" s="55">
        <v>1</v>
      </c>
      <c r="O233" s="99">
        <v>0</v>
      </c>
    </row>
    <row r="234" spans="1:15" ht="15.75" x14ac:dyDescent="0.25">
      <c r="A234" s="620" t="s">
        <v>587</v>
      </c>
      <c r="B234" s="14">
        <v>2</v>
      </c>
      <c r="C234" s="40">
        <f t="shared" si="3"/>
        <v>2</v>
      </c>
      <c r="D234" s="14">
        <v>0</v>
      </c>
      <c r="E234" s="55">
        <v>0</v>
      </c>
      <c r="F234" s="80">
        <v>0</v>
      </c>
      <c r="G234" s="55">
        <v>0</v>
      </c>
      <c r="H234" s="1050">
        <v>2</v>
      </c>
      <c r="I234" s="55">
        <v>0</v>
      </c>
      <c r="J234" s="55">
        <v>2</v>
      </c>
      <c r="K234" s="1050">
        <v>0</v>
      </c>
      <c r="L234" s="55">
        <v>0</v>
      </c>
      <c r="M234" s="55">
        <v>0</v>
      </c>
      <c r="N234" s="55">
        <v>0</v>
      </c>
      <c r="O234" s="99">
        <v>0</v>
      </c>
    </row>
    <row r="235" spans="1:15" ht="15.75" x14ac:dyDescent="0.25">
      <c r="A235" s="620" t="s">
        <v>588</v>
      </c>
      <c r="B235" s="14">
        <v>15</v>
      </c>
      <c r="C235" s="40">
        <f t="shared" si="3"/>
        <v>7</v>
      </c>
      <c r="D235" s="14">
        <v>8</v>
      </c>
      <c r="E235" s="55">
        <v>0</v>
      </c>
      <c r="F235" s="80">
        <v>0</v>
      </c>
      <c r="G235" s="55">
        <v>0</v>
      </c>
      <c r="H235" s="1050">
        <v>6</v>
      </c>
      <c r="I235" s="55">
        <v>2</v>
      </c>
      <c r="J235" s="55">
        <v>4</v>
      </c>
      <c r="K235" s="1050">
        <v>0</v>
      </c>
      <c r="L235" s="55">
        <v>0</v>
      </c>
      <c r="M235" s="55">
        <v>0</v>
      </c>
      <c r="N235" s="55">
        <v>1</v>
      </c>
      <c r="O235" s="99">
        <v>0</v>
      </c>
    </row>
    <row r="236" spans="1:15" ht="15.75" x14ac:dyDescent="0.25">
      <c r="A236" s="620" t="s">
        <v>589</v>
      </c>
      <c r="B236" s="14">
        <v>5</v>
      </c>
      <c r="C236" s="40">
        <f t="shared" si="3"/>
        <v>1</v>
      </c>
      <c r="D236" s="14">
        <v>4</v>
      </c>
      <c r="E236" s="55">
        <v>0</v>
      </c>
      <c r="F236" s="80">
        <v>0</v>
      </c>
      <c r="G236" s="55">
        <v>0</v>
      </c>
      <c r="H236" s="1050">
        <v>1</v>
      </c>
      <c r="I236" s="55">
        <v>1</v>
      </c>
      <c r="J236" s="55">
        <v>0</v>
      </c>
      <c r="K236" s="1050">
        <v>0</v>
      </c>
      <c r="L236" s="55">
        <v>0</v>
      </c>
      <c r="M236" s="55">
        <v>0</v>
      </c>
      <c r="N236" s="55">
        <v>0</v>
      </c>
      <c r="O236" s="99">
        <v>0</v>
      </c>
    </row>
    <row r="237" spans="1:15" ht="15.75" x14ac:dyDescent="0.25">
      <c r="A237" s="620" t="s">
        <v>590</v>
      </c>
      <c r="B237" s="14">
        <v>11</v>
      </c>
      <c r="C237" s="40">
        <f t="shared" si="3"/>
        <v>4</v>
      </c>
      <c r="D237" s="14">
        <v>7</v>
      </c>
      <c r="E237" s="55">
        <v>0</v>
      </c>
      <c r="F237" s="80">
        <v>0</v>
      </c>
      <c r="G237" s="55">
        <v>0</v>
      </c>
      <c r="H237" s="1050">
        <v>3</v>
      </c>
      <c r="I237" s="55">
        <v>1</v>
      </c>
      <c r="J237" s="55">
        <v>2</v>
      </c>
      <c r="K237" s="1050">
        <v>1</v>
      </c>
      <c r="L237" s="55">
        <v>0</v>
      </c>
      <c r="M237" s="55">
        <v>1</v>
      </c>
      <c r="N237" s="55">
        <v>0</v>
      </c>
      <c r="O237" s="99">
        <v>0</v>
      </c>
    </row>
    <row r="238" spans="1:15" ht="15.75" x14ac:dyDescent="0.25">
      <c r="A238" s="620" t="s">
        <v>591</v>
      </c>
      <c r="B238" s="14">
        <v>2</v>
      </c>
      <c r="C238" s="40">
        <f t="shared" si="3"/>
        <v>1</v>
      </c>
      <c r="D238" s="14">
        <v>1</v>
      </c>
      <c r="E238" s="55">
        <v>0</v>
      </c>
      <c r="F238" s="80">
        <v>0</v>
      </c>
      <c r="G238" s="55">
        <v>0</v>
      </c>
      <c r="H238" s="1050">
        <v>0</v>
      </c>
      <c r="I238" s="55">
        <v>0</v>
      </c>
      <c r="J238" s="55">
        <v>0</v>
      </c>
      <c r="K238" s="1050">
        <v>0</v>
      </c>
      <c r="L238" s="55">
        <v>0</v>
      </c>
      <c r="M238" s="55">
        <v>0</v>
      </c>
      <c r="N238" s="55">
        <v>1</v>
      </c>
      <c r="O238" s="99">
        <v>0</v>
      </c>
    </row>
    <row r="239" spans="1:15" ht="15.75" x14ac:dyDescent="0.25">
      <c r="A239" s="620" t="s">
        <v>592</v>
      </c>
      <c r="B239" s="14">
        <v>5</v>
      </c>
      <c r="C239" s="40">
        <f t="shared" si="3"/>
        <v>1</v>
      </c>
      <c r="D239" s="14">
        <v>4</v>
      </c>
      <c r="E239" s="55">
        <v>0</v>
      </c>
      <c r="F239" s="80">
        <v>0</v>
      </c>
      <c r="G239" s="55">
        <v>0</v>
      </c>
      <c r="H239" s="1050">
        <v>1</v>
      </c>
      <c r="I239" s="55">
        <v>0</v>
      </c>
      <c r="J239" s="55">
        <v>1</v>
      </c>
      <c r="K239" s="1050">
        <v>0</v>
      </c>
      <c r="L239" s="55">
        <v>0</v>
      </c>
      <c r="M239" s="55">
        <v>0</v>
      </c>
      <c r="N239" s="55">
        <v>0</v>
      </c>
      <c r="O239" s="99">
        <v>0</v>
      </c>
    </row>
    <row r="240" spans="1:15" ht="15.75" x14ac:dyDescent="0.25">
      <c r="A240" s="620" t="s">
        <v>593</v>
      </c>
      <c r="B240" s="14">
        <v>56</v>
      </c>
      <c r="C240" s="40">
        <f t="shared" si="3"/>
        <v>21</v>
      </c>
      <c r="D240" s="14">
        <v>35</v>
      </c>
      <c r="E240" s="55">
        <v>2</v>
      </c>
      <c r="F240" s="80">
        <v>2</v>
      </c>
      <c r="G240" s="55">
        <v>2</v>
      </c>
      <c r="H240" s="1050">
        <v>9</v>
      </c>
      <c r="I240" s="55">
        <v>0</v>
      </c>
      <c r="J240" s="55">
        <v>9</v>
      </c>
      <c r="K240" s="1050">
        <v>5</v>
      </c>
      <c r="L240" s="55">
        <v>3</v>
      </c>
      <c r="M240" s="55">
        <v>2</v>
      </c>
      <c r="N240" s="55">
        <v>1</v>
      </c>
      <c r="O240" s="99">
        <v>0</v>
      </c>
    </row>
    <row r="241" spans="1:15" ht="15.75" x14ac:dyDescent="0.25">
      <c r="A241" s="620" t="s">
        <v>594</v>
      </c>
      <c r="B241" s="14">
        <v>27</v>
      </c>
      <c r="C241" s="40">
        <f t="shared" si="3"/>
        <v>8</v>
      </c>
      <c r="D241" s="14">
        <v>19</v>
      </c>
      <c r="E241" s="55">
        <v>0</v>
      </c>
      <c r="F241" s="80">
        <v>0</v>
      </c>
      <c r="G241" s="55">
        <v>0</v>
      </c>
      <c r="H241" s="1050">
        <v>6</v>
      </c>
      <c r="I241" s="55">
        <v>2</v>
      </c>
      <c r="J241" s="55">
        <v>4</v>
      </c>
      <c r="K241" s="1050">
        <v>2</v>
      </c>
      <c r="L241" s="55">
        <v>1</v>
      </c>
      <c r="M241" s="55">
        <v>1</v>
      </c>
      <c r="N241" s="55">
        <v>0</v>
      </c>
      <c r="O241" s="99">
        <v>0</v>
      </c>
    </row>
    <row r="242" spans="1:15" ht="15.75" x14ac:dyDescent="0.25">
      <c r="A242" s="620" t="s">
        <v>595</v>
      </c>
      <c r="B242" s="14">
        <v>40</v>
      </c>
      <c r="C242" s="40">
        <f t="shared" si="3"/>
        <v>8</v>
      </c>
      <c r="D242" s="14">
        <v>32</v>
      </c>
      <c r="E242" s="55">
        <v>0</v>
      </c>
      <c r="F242" s="80">
        <v>0</v>
      </c>
      <c r="G242" s="55">
        <v>0</v>
      </c>
      <c r="H242" s="1050">
        <v>6</v>
      </c>
      <c r="I242" s="55">
        <v>2</v>
      </c>
      <c r="J242" s="55">
        <v>4</v>
      </c>
      <c r="K242" s="1050">
        <v>2</v>
      </c>
      <c r="L242" s="55">
        <v>2</v>
      </c>
      <c r="M242" s="55">
        <v>0</v>
      </c>
      <c r="N242" s="55">
        <v>0</v>
      </c>
      <c r="O242" s="99">
        <v>0</v>
      </c>
    </row>
    <row r="243" spans="1:15" ht="15.75" x14ac:dyDescent="0.25">
      <c r="A243" s="620" t="s">
        <v>596</v>
      </c>
      <c r="B243" s="14">
        <v>33</v>
      </c>
      <c r="C243" s="40">
        <f t="shared" si="3"/>
        <v>12</v>
      </c>
      <c r="D243" s="14">
        <v>21</v>
      </c>
      <c r="E243" s="55">
        <v>1</v>
      </c>
      <c r="F243" s="80">
        <v>0</v>
      </c>
      <c r="G243" s="55">
        <v>0</v>
      </c>
      <c r="H243" s="1050">
        <v>8</v>
      </c>
      <c r="I243" s="55">
        <v>1</v>
      </c>
      <c r="J243" s="55">
        <v>7</v>
      </c>
      <c r="K243" s="1050">
        <v>1</v>
      </c>
      <c r="L243" s="55">
        <v>1</v>
      </c>
      <c r="M243" s="55">
        <v>0</v>
      </c>
      <c r="N243" s="55">
        <v>1</v>
      </c>
      <c r="O243" s="99">
        <v>1</v>
      </c>
    </row>
    <row r="244" spans="1:15" ht="15.75" x14ac:dyDescent="0.25">
      <c r="A244" s="620" t="s">
        <v>597</v>
      </c>
      <c r="B244" s="14">
        <v>31</v>
      </c>
      <c r="C244" s="40">
        <f t="shared" si="3"/>
        <v>9</v>
      </c>
      <c r="D244" s="14">
        <v>22</v>
      </c>
      <c r="E244" s="55">
        <v>1</v>
      </c>
      <c r="F244" s="80">
        <v>0</v>
      </c>
      <c r="G244" s="55">
        <v>0</v>
      </c>
      <c r="H244" s="1050">
        <v>8</v>
      </c>
      <c r="I244" s="55">
        <v>3</v>
      </c>
      <c r="J244" s="55">
        <v>5</v>
      </c>
      <c r="K244" s="1050">
        <v>0</v>
      </c>
      <c r="L244" s="55">
        <v>0</v>
      </c>
      <c r="M244" s="55">
        <v>0</v>
      </c>
      <c r="N244" s="55">
        <v>0</v>
      </c>
      <c r="O244" s="99">
        <v>0</v>
      </c>
    </row>
    <row r="245" spans="1:15" ht="15.75" x14ac:dyDescent="0.25">
      <c r="A245" s="620" t="s">
        <v>598</v>
      </c>
      <c r="B245" s="14">
        <v>3</v>
      </c>
      <c r="C245" s="40">
        <f t="shared" si="3"/>
        <v>0</v>
      </c>
      <c r="D245" s="14">
        <v>3</v>
      </c>
      <c r="E245" s="55">
        <v>0</v>
      </c>
      <c r="F245" s="80">
        <v>0</v>
      </c>
      <c r="G245" s="55">
        <v>0</v>
      </c>
      <c r="H245" s="1050">
        <v>0</v>
      </c>
      <c r="I245" s="55">
        <v>0</v>
      </c>
      <c r="J245" s="55">
        <v>0</v>
      </c>
      <c r="K245" s="1050">
        <v>0</v>
      </c>
      <c r="L245" s="55">
        <v>0</v>
      </c>
      <c r="M245" s="55">
        <v>0</v>
      </c>
      <c r="N245" s="55">
        <v>0</v>
      </c>
      <c r="O245" s="99">
        <v>0</v>
      </c>
    </row>
    <row r="246" spans="1:15" ht="15.75" x14ac:dyDescent="0.25">
      <c r="A246" s="620" t="s">
        <v>599</v>
      </c>
      <c r="B246" s="14">
        <v>16</v>
      </c>
      <c r="C246" s="40">
        <f t="shared" si="3"/>
        <v>4</v>
      </c>
      <c r="D246" s="14">
        <v>12</v>
      </c>
      <c r="E246" s="55">
        <v>0</v>
      </c>
      <c r="F246" s="80">
        <v>0</v>
      </c>
      <c r="G246" s="55">
        <v>0</v>
      </c>
      <c r="H246" s="1050">
        <v>3</v>
      </c>
      <c r="I246" s="55">
        <v>0</v>
      </c>
      <c r="J246" s="55">
        <v>3</v>
      </c>
      <c r="K246" s="1050">
        <v>1</v>
      </c>
      <c r="L246" s="55">
        <v>0</v>
      </c>
      <c r="M246" s="55">
        <v>1</v>
      </c>
      <c r="N246" s="55">
        <v>0</v>
      </c>
      <c r="O246" s="99">
        <v>0</v>
      </c>
    </row>
    <row r="247" spans="1:15" ht="15.75" x14ac:dyDescent="0.25">
      <c r="A247" s="620" t="s">
        <v>600</v>
      </c>
      <c r="B247" s="14">
        <v>4</v>
      </c>
      <c r="C247" s="40">
        <f t="shared" si="3"/>
        <v>1</v>
      </c>
      <c r="D247" s="14">
        <v>3</v>
      </c>
      <c r="E247" s="55">
        <v>0</v>
      </c>
      <c r="F247" s="80">
        <v>0</v>
      </c>
      <c r="G247" s="55">
        <v>0</v>
      </c>
      <c r="H247" s="1050">
        <v>1</v>
      </c>
      <c r="I247" s="55">
        <v>0</v>
      </c>
      <c r="J247" s="55">
        <v>1</v>
      </c>
      <c r="K247" s="1050">
        <v>0</v>
      </c>
      <c r="L247" s="55">
        <v>0</v>
      </c>
      <c r="M247" s="55">
        <v>0</v>
      </c>
      <c r="N247" s="55">
        <v>0</v>
      </c>
      <c r="O247" s="99">
        <v>0</v>
      </c>
    </row>
    <row r="248" spans="1:15" ht="15.75" x14ac:dyDescent="0.25">
      <c r="A248" s="620" t="s">
        <v>601</v>
      </c>
      <c r="B248" s="14">
        <v>15</v>
      </c>
      <c r="C248" s="40">
        <f t="shared" si="3"/>
        <v>1</v>
      </c>
      <c r="D248" s="14">
        <v>14</v>
      </c>
      <c r="E248" s="55">
        <v>0</v>
      </c>
      <c r="F248" s="80">
        <v>0</v>
      </c>
      <c r="G248" s="55">
        <v>0</v>
      </c>
      <c r="H248" s="1050">
        <v>1</v>
      </c>
      <c r="I248" s="55">
        <v>0</v>
      </c>
      <c r="J248" s="55">
        <v>1</v>
      </c>
      <c r="K248" s="1050">
        <v>0</v>
      </c>
      <c r="L248" s="55">
        <v>0</v>
      </c>
      <c r="M248" s="55">
        <v>0</v>
      </c>
      <c r="N248" s="55">
        <v>0</v>
      </c>
      <c r="O248" s="99">
        <v>0</v>
      </c>
    </row>
    <row r="249" spans="1:15" ht="15.75" x14ac:dyDescent="0.25">
      <c r="A249" s="620" t="s">
        <v>602</v>
      </c>
      <c r="B249" s="14">
        <v>46</v>
      </c>
      <c r="C249" s="40">
        <f t="shared" si="3"/>
        <v>8</v>
      </c>
      <c r="D249" s="14">
        <v>38</v>
      </c>
      <c r="E249" s="55">
        <v>1</v>
      </c>
      <c r="F249" s="80">
        <v>0</v>
      </c>
      <c r="G249" s="55">
        <v>0</v>
      </c>
      <c r="H249" s="1050">
        <v>6</v>
      </c>
      <c r="I249" s="55">
        <v>0</v>
      </c>
      <c r="J249" s="55">
        <v>6</v>
      </c>
      <c r="K249" s="1050">
        <v>1</v>
      </c>
      <c r="L249" s="55">
        <v>1</v>
      </c>
      <c r="M249" s="55">
        <v>0</v>
      </c>
      <c r="N249" s="55">
        <v>0</v>
      </c>
      <c r="O249" s="99">
        <v>0</v>
      </c>
    </row>
    <row r="250" spans="1:15" ht="15.75" x14ac:dyDescent="0.25">
      <c r="A250" s="620" t="s">
        <v>603</v>
      </c>
      <c r="B250" s="14">
        <v>15</v>
      </c>
      <c r="C250" s="40">
        <f t="shared" si="3"/>
        <v>5</v>
      </c>
      <c r="D250" s="14">
        <v>10</v>
      </c>
      <c r="E250" s="55">
        <v>0</v>
      </c>
      <c r="F250" s="80">
        <v>0</v>
      </c>
      <c r="G250" s="55">
        <v>0</v>
      </c>
      <c r="H250" s="1050">
        <v>5</v>
      </c>
      <c r="I250" s="55">
        <v>0</v>
      </c>
      <c r="J250" s="55">
        <v>5</v>
      </c>
      <c r="K250" s="1050">
        <v>0</v>
      </c>
      <c r="L250" s="55">
        <v>0</v>
      </c>
      <c r="M250" s="55">
        <v>0</v>
      </c>
      <c r="N250" s="55">
        <v>0</v>
      </c>
      <c r="O250" s="99">
        <v>0</v>
      </c>
    </row>
    <row r="251" spans="1:15" ht="15.75" x14ac:dyDescent="0.25">
      <c r="A251" s="620" t="s">
        <v>604</v>
      </c>
      <c r="B251" s="14">
        <v>9</v>
      </c>
      <c r="C251" s="40">
        <f t="shared" si="3"/>
        <v>4</v>
      </c>
      <c r="D251" s="14">
        <v>5</v>
      </c>
      <c r="E251" s="55">
        <v>0</v>
      </c>
      <c r="F251" s="80">
        <v>0</v>
      </c>
      <c r="G251" s="55">
        <v>0</v>
      </c>
      <c r="H251" s="1050">
        <v>2</v>
      </c>
      <c r="I251" s="55">
        <v>0</v>
      </c>
      <c r="J251" s="55">
        <v>2</v>
      </c>
      <c r="K251" s="1050">
        <v>2</v>
      </c>
      <c r="L251" s="55">
        <v>2</v>
      </c>
      <c r="M251" s="55">
        <v>0</v>
      </c>
      <c r="N251" s="55">
        <v>0</v>
      </c>
      <c r="O251" s="99">
        <v>0</v>
      </c>
    </row>
    <row r="252" spans="1:15" ht="15.75" x14ac:dyDescent="0.25">
      <c r="A252" s="620" t="s">
        <v>605</v>
      </c>
      <c r="B252" s="14">
        <v>14</v>
      </c>
      <c r="C252" s="40">
        <f t="shared" si="3"/>
        <v>6</v>
      </c>
      <c r="D252" s="14">
        <v>8</v>
      </c>
      <c r="E252" s="55">
        <v>0</v>
      </c>
      <c r="F252" s="80">
        <v>1</v>
      </c>
      <c r="G252" s="55">
        <v>0</v>
      </c>
      <c r="H252" s="1050">
        <v>4</v>
      </c>
      <c r="I252" s="55">
        <v>0</v>
      </c>
      <c r="J252" s="55">
        <v>4</v>
      </c>
      <c r="K252" s="1050">
        <v>1</v>
      </c>
      <c r="L252" s="55">
        <v>0</v>
      </c>
      <c r="M252" s="55">
        <v>1</v>
      </c>
      <c r="N252" s="55">
        <v>0</v>
      </c>
      <c r="O252" s="99">
        <v>0</v>
      </c>
    </row>
    <row r="253" spans="1:15" ht="15.75" x14ac:dyDescent="0.25">
      <c r="A253" s="620" t="s">
        <v>606</v>
      </c>
      <c r="B253" s="14">
        <v>31</v>
      </c>
      <c r="C253" s="40">
        <f t="shared" si="3"/>
        <v>6</v>
      </c>
      <c r="D253" s="14">
        <v>25</v>
      </c>
      <c r="E253" s="55">
        <v>1</v>
      </c>
      <c r="F253" s="80">
        <v>0</v>
      </c>
      <c r="G253" s="55">
        <v>0</v>
      </c>
      <c r="H253" s="1050">
        <v>4</v>
      </c>
      <c r="I253" s="55">
        <v>1</v>
      </c>
      <c r="J253" s="55">
        <v>3</v>
      </c>
      <c r="K253" s="1050">
        <v>1</v>
      </c>
      <c r="L253" s="55">
        <v>1</v>
      </c>
      <c r="M253" s="55">
        <v>0</v>
      </c>
      <c r="N253" s="55">
        <v>0</v>
      </c>
      <c r="O253" s="99">
        <v>0</v>
      </c>
    </row>
    <row r="254" spans="1:15" ht="15.75" x14ac:dyDescent="0.25">
      <c r="A254" s="620" t="s">
        <v>607</v>
      </c>
      <c r="B254" s="14">
        <v>23</v>
      </c>
      <c r="C254" s="40">
        <f t="shared" si="3"/>
        <v>6</v>
      </c>
      <c r="D254" s="14">
        <v>17</v>
      </c>
      <c r="E254" s="55">
        <v>0</v>
      </c>
      <c r="F254" s="80">
        <v>0</v>
      </c>
      <c r="G254" s="55">
        <v>0</v>
      </c>
      <c r="H254" s="1050">
        <v>4</v>
      </c>
      <c r="I254" s="55">
        <v>0</v>
      </c>
      <c r="J254" s="55">
        <v>4</v>
      </c>
      <c r="K254" s="1050">
        <v>1</v>
      </c>
      <c r="L254" s="55">
        <v>1</v>
      </c>
      <c r="M254" s="55">
        <v>0</v>
      </c>
      <c r="N254" s="55">
        <v>1</v>
      </c>
      <c r="O254" s="99">
        <v>0</v>
      </c>
    </row>
    <row r="255" spans="1:15" ht="15.75" x14ac:dyDescent="0.25">
      <c r="A255" s="620" t="s">
        <v>608</v>
      </c>
      <c r="B255" s="14">
        <v>11</v>
      </c>
      <c r="C255" s="40">
        <f t="shared" si="3"/>
        <v>3</v>
      </c>
      <c r="D255" s="14">
        <v>8</v>
      </c>
      <c r="E255" s="55">
        <v>0</v>
      </c>
      <c r="F255" s="80">
        <v>0</v>
      </c>
      <c r="G255" s="55">
        <v>0</v>
      </c>
      <c r="H255" s="1050">
        <v>2</v>
      </c>
      <c r="I255" s="55">
        <v>1</v>
      </c>
      <c r="J255" s="55">
        <v>1</v>
      </c>
      <c r="K255" s="1050">
        <v>1</v>
      </c>
      <c r="L255" s="55">
        <v>1</v>
      </c>
      <c r="M255" s="55">
        <v>0</v>
      </c>
      <c r="N255" s="55">
        <v>0</v>
      </c>
      <c r="O255" s="99">
        <v>0</v>
      </c>
    </row>
    <row r="256" spans="1:15" ht="15.75" x14ac:dyDescent="0.25">
      <c r="A256" s="620" t="s">
        <v>609</v>
      </c>
      <c r="B256" s="14">
        <v>5</v>
      </c>
      <c r="C256" s="40">
        <f t="shared" si="3"/>
        <v>4</v>
      </c>
      <c r="D256" s="14">
        <v>1</v>
      </c>
      <c r="E256" s="55">
        <v>0</v>
      </c>
      <c r="F256" s="80">
        <v>0</v>
      </c>
      <c r="G256" s="55">
        <v>0</v>
      </c>
      <c r="H256" s="1050">
        <v>2</v>
      </c>
      <c r="I256" s="55">
        <v>1</v>
      </c>
      <c r="J256" s="55">
        <v>1</v>
      </c>
      <c r="K256" s="1050">
        <v>1</v>
      </c>
      <c r="L256" s="55">
        <v>1</v>
      </c>
      <c r="M256" s="55">
        <v>0</v>
      </c>
      <c r="N256" s="55">
        <v>0</v>
      </c>
      <c r="O256" s="99">
        <v>1</v>
      </c>
    </row>
    <row r="257" spans="1:15" ht="15.75" x14ac:dyDescent="0.25">
      <c r="A257" s="620" t="s">
        <v>610</v>
      </c>
      <c r="B257" s="14">
        <v>18</v>
      </c>
      <c r="C257" s="40">
        <f t="shared" si="3"/>
        <v>5</v>
      </c>
      <c r="D257" s="14">
        <v>13</v>
      </c>
      <c r="E257" s="55">
        <v>1</v>
      </c>
      <c r="F257" s="80">
        <v>0</v>
      </c>
      <c r="G257" s="55">
        <v>0</v>
      </c>
      <c r="H257" s="1050">
        <v>4</v>
      </c>
      <c r="I257" s="55">
        <v>1</v>
      </c>
      <c r="J257" s="55">
        <v>3</v>
      </c>
      <c r="K257" s="1050">
        <v>0</v>
      </c>
      <c r="L257" s="55">
        <v>0</v>
      </c>
      <c r="M257" s="55">
        <v>0</v>
      </c>
      <c r="N257" s="55">
        <v>0</v>
      </c>
      <c r="O257" s="99">
        <v>0</v>
      </c>
    </row>
    <row r="258" spans="1:15" ht="15.75" x14ac:dyDescent="0.25">
      <c r="A258" s="620" t="s">
        <v>611</v>
      </c>
      <c r="B258" s="14">
        <v>24</v>
      </c>
      <c r="C258" s="40">
        <f t="shared" si="3"/>
        <v>9</v>
      </c>
      <c r="D258" s="14">
        <v>15</v>
      </c>
      <c r="E258" s="55">
        <v>1</v>
      </c>
      <c r="F258" s="80">
        <v>0</v>
      </c>
      <c r="G258" s="55">
        <v>0</v>
      </c>
      <c r="H258" s="1050">
        <v>7</v>
      </c>
      <c r="I258" s="55">
        <v>0</v>
      </c>
      <c r="J258" s="55">
        <v>7</v>
      </c>
      <c r="K258" s="1050">
        <v>0</v>
      </c>
      <c r="L258" s="55">
        <v>0</v>
      </c>
      <c r="M258" s="55">
        <v>0</v>
      </c>
      <c r="N258" s="55">
        <v>1</v>
      </c>
      <c r="O258" s="99">
        <v>0</v>
      </c>
    </row>
    <row r="259" spans="1:15" ht="15.75" x14ac:dyDescent="0.25">
      <c r="A259" s="620" t="s">
        <v>612</v>
      </c>
      <c r="B259" s="14">
        <v>15</v>
      </c>
      <c r="C259" s="40">
        <f t="shared" si="3"/>
        <v>6</v>
      </c>
      <c r="D259" s="14">
        <v>9</v>
      </c>
      <c r="E259" s="55">
        <v>0</v>
      </c>
      <c r="F259" s="80">
        <v>0</v>
      </c>
      <c r="G259" s="55">
        <v>0</v>
      </c>
      <c r="H259" s="1050">
        <v>6</v>
      </c>
      <c r="I259" s="55">
        <v>0</v>
      </c>
      <c r="J259" s="55">
        <v>6</v>
      </c>
      <c r="K259" s="1050">
        <v>0</v>
      </c>
      <c r="L259" s="55">
        <v>0</v>
      </c>
      <c r="M259" s="55">
        <v>0</v>
      </c>
      <c r="N259" s="55">
        <v>0</v>
      </c>
      <c r="O259" s="99">
        <v>0</v>
      </c>
    </row>
    <row r="260" spans="1:15" ht="15.75" x14ac:dyDescent="0.25">
      <c r="A260" s="620" t="s">
        <v>613</v>
      </c>
      <c r="B260" s="14">
        <v>2</v>
      </c>
      <c r="C260" s="40">
        <f t="shared" si="3"/>
        <v>1</v>
      </c>
      <c r="D260" s="14">
        <v>1</v>
      </c>
      <c r="E260" s="55">
        <v>0</v>
      </c>
      <c r="F260" s="80">
        <v>0</v>
      </c>
      <c r="G260" s="55">
        <v>0</v>
      </c>
      <c r="H260" s="1050">
        <v>1</v>
      </c>
      <c r="I260" s="55">
        <v>0</v>
      </c>
      <c r="J260" s="55">
        <v>1</v>
      </c>
      <c r="K260" s="1050">
        <v>0</v>
      </c>
      <c r="L260" s="55">
        <v>0</v>
      </c>
      <c r="M260" s="55">
        <v>0</v>
      </c>
      <c r="N260" s="55">
        <v>0</v>
      </c>
      <c r="O260" s="99">
        <v>0</v>
      </c>
    </row>
    <row r="261" spans="1:15" ht="15.75" x14ac:dyDescent="0.25">
      <c r="A261" s="620" t="s">
        <v>614</v>
      </c>
      <c r="B261" s="14">
        <v>5</v>
      </c>
      <c r="C261" s="40">
        <f t="shared" si="3"/>
        <v>1</v>
      </c>
      <c r="D261" s="14">
        <v>4</v>
      </c>
      <c r="E261" s="55">
        <v>0</v>
      </c>
      <c r="F261" s="80">
        <v>0</v>
      </c>
      <c r="G261" s="55">
        <v>0</v>
      </c>
      <c r="H261" s="1050">
        <v>1</v>
      </c>
      <c r="I261" s="55">
        <v>0</v>
      </c>
      <c r="J261" s="55">
        <v>1</v>
      </c>
      <c r="K261" s="1050">
        <v>0</v>
      </c>
      <c r="L261" s="55">
        <v>0</v>
      </c>
      <c r="M261" s="55">
        <v>0</v>
      </c>
      <c r="N261" s="55">
        <v>0</v>
      </c>
      <c r="O261" s="99">
        <v>0</v>
      </c>
    </row>
    <row r="262" spans="1:15" ht="15.75" x14ac:dyDescent="0.25">
      <c r="A262" s="620" t="s">
        <v>615</v>
      </c>
      <c r="B262" s="14">
        <v>114</v>
      </c>
      <c r="C262" s="40">
        <f t="shared" si="3"/>
        <v>21</v>
      </c>
      <c r="D262" s="14">
        <v>93</v>
      </c>
      <c r="E262" s="55">
        <v>1</v>
      </c>
      <c r="F262" s="80">
        <v>0</v>
      </c>
      <c r="G262" s="55">
        <v>0</v>
      </c>
      <c r="H262" s="1050">
        <v>14</v>
      </c>
      <c r="I262" s="55">
        <v>0</v>
      </c>
      <c r="J262" s="55">
        <v>14</v>
      </c>
      <c r="K262" s="1050">
        <v>5</v>
      </c>
      <c r="L262" s="55">
        <v>4</v>
      </c>
      <c r="M262" s="55">
        <v>1</v>
      </c>
      <c r="N262" s="55">
        <v>0</v>
      </c>
      <c r="O262" s="99">
        <v>1</v>
      </c>
    </row>
    <row r="263" spans="1:15" ht="15.75" x14ac:dyDescent="0.25">
      <c r="A263" s="620" t="s">
        <v>616</v>
      </c>
      <c r="B263" s="14">
        <v>17</v>
      </c>
      <c r="C263" s="40">
        <f t="shared" ref="C263:C326" si="4">B263-D263</f>
        <v>6</v>
      </c>
      <c r="D263" s="14">
        <v>11</v>
      </c>
      <c r="E263" s="55">
        <v>0</v>
      </c>
      <c r="F263" s="80">
        <v>0</v>
      </c>
      <c r="G263" s="55">
        <v>0</v>
      </c>
      <c r="H263" s="1050">
        <v>5</v>
      </c>
      <c r="I263" s="55">
        <v>1</v>
      </c>
      <c r="J263" s="55">
        <v>4</v>
      </c>
      <c r="K263" s="1050">
        <v>1</v>
      </c>
      <c r="L263" s="55">
        <v>1</v>
      </c>
      <c r="M263" s="55">
        <v>0</v>
      </c>
      <c r="N263" s="55">
        <v>0</v>
      </c>
      <c r="O263" s="99">
        <v>0</v>
      </c>
    </row>
    <row r="264" spans="1:15" ht="15.75" x14ac:dyDescent="0.25">
      <c r="A264" s="620" t="s">
        <v>617</v>
      </c>
      <c r="B264" s="14">
        <v>8</v>
      </c>
      <c r="C264" s="40">
        <f t="shared" si="4"/>
        <v>1</v>
      </c>
      <c r="D264" s="14">
        <v>7</v>
      </c>
      <c r="E264" s="55">
        <v>0</v>
      </c>
      <c r="F264" s="80">
        <v>0</v>
      </c>
      <c r="G264" s="55">
        <v>0</v>
      </c>
      <c r="H264" s="1050">
        <v>1</v>
      </c>
      <c r="I264" s="55">
        <v>0</v>
      </c>
      <c r="J264" s="55">
        <v>1</v>
      </c>
      <c r="K264" s="1050">
        <v>0</v>
      </c>
      <c r="L264" s="55">
        <v>0</v>
      </c>
      <c r="M264" s="55">
        <v>0</v>
      </c>
      <c r="N264" s="55">
        <v>0</v>
      </c>
      <c r="O264" s="99">
        <v>0</v>
      </c>
    </row>
    <row r="265" spans="1:15" ht="15.75" x14ac:dyDescent="0.25">
      <c r="A265" s="620" t="s">
        <v>618</v>
      </c>
      <c r="B265" s="14">
        <v>15</v>
      </c>
      <c r="C265" s="40">
        <f t="shared" si="4"/>
        <v>4</v>
      </c>
      <c r="D265" s="14">
        <v>11</v>
      </c>
      <c r="E265" s="55">
        <v>0</v>
      </c>
      <c r="F265" s="80">
        <v>0</v>
      </c>
      <c r="G265" s="55">
        <v>0</v>
      </c>
      <c r="H265" s="1050">
        <v>4</v>
      </c>
      <c r="I265" s="55">
        <v>0</v>
      </c>
      <c r="J265" s="55">
        <v>4</v>
      </c>
      <c r="K265" s="1050">
        <v>0</v>
      </c>
      <c r="L265" s="55">
        <v>0</v>
      </c>
      <c r="M265" s="55">
        <v>0</v>
      </c>
      <c r="N265" s="55">
        <v>0</v>
      </c>
      <c r="O265" s="99">
        <v>0</v>
      </c>
    </row>
    <row r="266" spans="1:15" ht="15.75" x14ac:dyDescent="0.25">
      <c r="A266" s="620" t="s">
        <v>619</v>
      </c>
      <c r="B266" s="14">
        <v>36</v>
      </c>
      <c r="C266" s="40">
        <f t="shared" si="4"/>
        <v>17</v>
      </c>
      <c r="D266" s="14">
        <v>19</v>
      </c>
      <c r="E266" s="55">
        <v>1</v>
      </c>
      <c r="F266" s="80">
        <v>1</v>
      </c>
      <c r="G266" s="55">
        <v>0</v>
      </c>
      <c r="H266" s="1050">
        <v>11</v>
      </c>
      <c r="I266" s="55">
        <v>2</v>
      </c>
      <c r="J266" s="55">
        <v>9</v>
      </c>
      <c r="K266" s="1050">
        <v>4</v>
      </c>
      <c r="L266" s="55">
        <v>3</v>
      </c>
      <c r="M266" s="55">
        <v>1</v>
      </c>
      <c r="N266" s="55">
        <v>0</v>
      </c>
      <c r="O266" s="99">
        <v>0</v>
      </c>
    </row>
    <row r="267" spans="1:15" ht="15.75" x14ac:dyDescent="0.25">
      <c r="A267" s="620" t="s">
        <v>620</v>
      </c>
      <c r="B267" s="14">
        <v>42</v>
      </c>
      <c r="C267" s="40">
        <f t="shared" si="4"/>
        <v>14</v>
      </c>
      <c r="D267" s="14">
        <v>28</v>
      </c>
      <c r="E267" s="55">
        <v>0</v>
      </c>
      <c r="F267" s="80">
        <v>1</v>
      </c>
      <c r="G267" s="55">
        <v>0</v>
      </c>
      <c r="H267" s="1050">
        <v>9</v>
      </c>
      <c r="I267" s="55">
        <v>1</v>
      </c>
      <c r="J267" s="55">
        <v>8</v>
      </c>
      <c r="K267" s="1050">
        <v>4</v>
      </c>
      <c r="L267" s="55">
        <v>3</v>
      </c>
      <c r="M267" s="55">
        <v>1</v>
      </c>
      <c r="N267" s="55">
        <v>0</v>
      </c>
      <c r="O267" s="99">
        <v>0</v>
      </c>
    </row>
    <row r="268" spans="1:15" ht="15.75" x14ac:dyDescent="0.25">
      <c r="A268" s="620" t="s">
        <v>621</v>
      </c>
      <c r="B268" s="14">
        <v>21</v>
      </c>
      <c r="C268" s="40">
        <f t="shared" si="4"/>
        <v>9</v>
      </c>
      <c r="D268" s="14">
        <v>12</v>
      </c>
      <c r="E268" s="55">
        <v>0</v>
      </c>
      <c r="F268" s="80">
        <v>0</v>
      </c>
      <c r="G268" s="55">
        <v>0</v>
      </c>
      <c r="H268" s="1050">
        <v>8</v>
      </c>
      <c r="I268" s="55">
        <v>1</v>
      </c>
      <c r="J268" s="55">
        <v>7</v>
      </c>
      <c r="K268" s="1050">
        <v>1</v>
      </c>
      <c r="L268" s="55">
        <v>1</v>
      </c>
      <c r="M268" s="55">
        <v>0</v>
      </c>
      <c r="N268" s="55">
        <v>0</v>
      </c>
      <c r="O268" s="99">
        <v>0</v>
      </c>
    </row>
    <row r="269" spans="1:15" ht="15.75" x14ac:dyDescent="0.25">
      <c r="A269" s="620" t="s">
        <v>622</v>
      </c>
      <c r="B269" s="14">
        <v>27</v>
      </c>
      <c r="C269" s="40">
        <f t="shared" si="4"/>
        <v>8</v>
      </c>
      <c r="D269" s="14">
        <v>19</v>
      </c>
      <c r="E269" s="55">
        <v>0</v>
      </c>
      <c r="F269" s="80">
        <v>0</v>
      </c>
      <c r="G269" s="55">
        <v>0</v>
      </c>
      <c r="H269" s="1050">
        <v>7</v>
      </c>
      <c r="I269" s="55">
        <v>0</v>
      </c>
      <c r="J269" s="55">
        <v>7</v>
      </c>
      <c r="K269" s="1050">
        <v>1</v>
      </c>
      <c r="L269" s="55">
        <v>1</v>
      </c>
      <c r="M269" s="55">
        <v>0</v>
      </c>
      <c r="N269" s="55">
        <v>0</v>
      </c>
      <c r="O269" s="99">
        <v>0</v>
      </c>
    </row>
    <row r="270" spans="1:15" ht="15.75" x14ac:dyDescent="0.25">
      <c r="A270" s="620" t="s">
        <v>623</v>
      </c>
      <c r="B270" s="14">
        <v>30</v>
      </c>
      <c r="C270" s="40">
        <f t="shared" si="4"/>
        <v>16</v>
      </c>
      <c r="D270" s="14">
        <v>14</v>
      </c>
      <c r="E270" s="55">
        <v>0</v>
      </c>
      <c r="F270" s="80">
        <v>0</v>
      </c>
      <c r="G270" s="55">
        <v>1</v>
      </c>
      <c r="H270" s="1050">
        <v>8</v>
      </c>
      <c r="I270" s="55">
        <v>1</v>
      </c>
      <c r="J270" s="55">
        <v>7</v>
      </c>
      <c r="K270" s="1050">
        <v>0</v>
      </c>
      <c r="L270" s="55">
        <v>0</v>
      </c>
      <c r="M270" s="55">
        <v>0</v>
      </c>
      <c r="N270" s="55">
        <v>6</v>
      </c>
      <c r="O270" s="99">
        <v>1</v>
      </c>
    </row>
    <row r="271" spans="1:15" ht="15.75" x14ac:dyDescent="0.25">
      <c r="A271" s="620" t="s">
        <v>624</v>
      </c>
      <c r="B271" s="14">
        <v>6</v>
      </c>
      <c r="C271" s="40">
        <f t="shared" si="4"/>
        <v>2</v>
      </c>
      <c r="D271" s="14">
        <v>4</v>
      </c>
      <c r="E271" s="55">
        <v>0</v>
      </c>
      <c r="F271" s="80">
        <v>0</v>
      </c>
      <c r="G271" s="55">
        <v>0</v>
      </c>
      <c r="H271" s="1050">
        <v>1</v>
      </c>
      <c r="I271" s="55">
        <v>0</v>
      </c>
      <c r="J271" s="55">
        <v>1</v>
      </c>
      <c r="K271" s="1050">
        <v>0</v>
      </c>
      <c r="L271" s="55">
        <v>0</v>
      </c>
      <c r="M271" s="55">
        <v>0</v>
      </c>
      <c r="N271" s="55">
        <v>1</v>
      </c>
      <c r="O271" s="99">
        <v>0</v>
      </c>
    </row>
    <row r="272" spans="1:15" ht="15.75" x14ac:dyDescent="0.25">
      <c r="A272" s="620" t="s">
        <v>625</v>
      </c>
      <c r="B272" s="14">
        <v>5</v>
      </c>
      <c r="C272" s="40">
        <f t="shared" si="4"/>
        <v>1</v>
      </c>
      <c r="D272" s="14">
        <v>4</v>
      </c>
      <c r="E272" s="55">
        <v>0</v>
      </c>
      <c r="F272" s="80">
        <v>0</v>
      </c>
      <c r="G272" s="55">
        <v>0</v>
      </c>
      <c r="H272" s="1050">
        <v>0</v>
      </c>
      <c r="I272" s="55">
        <v>0</v>
      </c>
      <c r="J272" s="55">
        <v>0</v>
      </c>
      <c r="K272" s="1050">
        <v>0</v>
      </c>
      <c r="L272" s="55">
        <v>0</v>
      </c>
      <c r="M272" s="55">
        <v>0</v>
      </c>
      <c r="N272" s="55">
        <v>1</v>
      </c>
      <c r="O272" s="99">
        <v>0</v>
      </c>
    </row>
    <row r="273" spans="1:15" ht="15.75" x14ac:dyDescent="0.25">
      <c r="A273" s="620" t="s">
        <v>626</v>
      </c>
      <c r="B273" s="14">
        <v>32</v>
      </c>
      <c r="C273" s="40">
        <f t="shared" si="4"/>
        <v>13</v>
      </c>
      <c r="D273" s="14">
        <v>19</v>
      </c>
      <c r="E273" s="55">
        <v>0</v>
      </c>
      <c r="F273" s="80">
        <v>0</v>
      </c>
      <c r="G273" s="55">
        <v>0</v>
      </c>
      <c r="H273" s="1050">
        <v>8</v>
      </c>
      <c r="I273" s="55">
        <v>1</v>
      </c>
      <c r="J273" s="55">
        <v>7</v>
      </c>
      <c r="K273" s="1050">
        <v>0</v>
      </c>
      <c r="L273" s="55">
        <v>0</v>
      </c>
      <c r="M273" s="55">
        <v>0</v>
      </c>
      <c r="N273" s="55">
        <v>3</v>
      </c>
      <c r="O273" s="99">
        <v>2</v>
      </c>
    </row>
    <row r="274" spans="1:15" ht="15.75" x14ac:dyDescent="0.25">
      <c r="A274" s="620" t="s">
        <v>627</v>
      </c>
      <c r="B274" s="14">
        <v>20</v>
      </c>
      <c r="C274" s="40">
        <f t="shared" si="4"/>
        <v>6</v>
      </c>
      <c r="D274" s="14">
        <v>14</v>
      </c>
      <c r="E274" s="55">
        <v>0</v>
      </c>
      <c r="F274" s="80">
        <v>0</v>
      </c>
      <c r="G274" s="55">
        <v>1</v>
      </c>
      <c r="H274" s="1050">
        <v>4</v>
      </c>
      <c r="I274" s="55">
        <v>2</v>
      </c>
      <c r="J274" s="55">
        <v>2</v>
      </c>
      <c r="K274" s="1050">
        <v>1</v>
      </c>
      <c r="L274" s="55">
        <v>1</v>
      </c>
      <c r="M274" s="55">
        <v>0</v>
      </c>
      <c r="N274" s="55">
        <v>0</v>
      </c>
      <c r="O274" s="99">
        <v>0</v>
      </c>
    </row>
    <row r="275" spans="1:15" ht="15.75" x14ac:dyDescent="0.25">
      <c r="A275" s="620" t="s">
        <v>628</v>
      </c>
      <c r="B275" s="14">
        <v>9</v>
      </c>
      <c r="C275" s="40">
        <f t="shared" si="4"/>
        <v>3</v>
      </c>
      <c r="D275" s="14">
        <v>6</v>
      </c>
      <c r="E275" s="55">
        <v>0</v>
      </c>
      <c r="F275" s="80">
        <v>0</v>
      </c>
      <c r="G275" s="55">
        <v>0</v>
      </c>
      <c r="H275" s="1050">
        <v>3</v>
      </c>
      <c r="I275" s="55">
        <v>0</v>
      </c>
      <c r="J275" s="55">
        <v>3</v>
      </c>
      <c r="K275" s="1050">
        <v>0</v>
      </c>
      <c r="L275" s="55">
        <v>0</v>
      </c>
      <c r="M275" s="55">
        <v>0</v>
      </c>
      <c r="N275" s="55">
        <v>0</v>
      </c>
      <c r="O275" s="99">
        <v>0</v>
      </c>
    </row>
    <row r="276" spans="1:15" ht="15.75" x14ac:dyDescent="0.25">
      <c r="A276" s="620" t="s">
        <v>629</v>
      </c>
      <c r="B276" s="14">
        <v>28</v>
      </c>
      <c r="C276" s="40">
        <f t="shared" si="4"/>
        <v>14</v>
      </c>
      <c r="D276" s="14">
        <v>14</v>
      </c>
      <c r="E276" s="55">
        <v>0</v>
      </c>
      <c r="F276" s="80">
        <v>0</v>
      </c>
      <c r="G276" s="55">
        <v>0</v>
      </c>
      <c r="H276" s="1050">
        <v>14</v>
      </c>
      <c r="I276" s="55">
        <v>0</v>
      </c>
      <c r="J276" s="55">
        <v>14</v>
      </c>
      <c r="K276" s="1050">
        <v>0</v>
      </c>
      <c r="L276" s="55">
        <v>0</v>
      </c>
      <c r="M276" s="55">
        <v>0</v>
      </c>
      <c r="N276" s="55">
        <v>0</v>
      </c>
      <c r="O276" s="99">
        <v>0</v>
      </c>
    </row>
    <row r="277" spans="1:15" ht="15.75" x14ac:dyDescent="0.25">
      <c r="A277" s="620" t="s">
        <v>630</v>
      </c>
      <c r="B277" s="14">
        <v>1</v>
      </c>
      <c r="C277" s="40">
        <f t="shared" si="4"/>
        <v>1</v>
      </c>
      <c r="D277" s="14">
        <v>0</v>
      </c>
      <c r="E277" s="55">
        <v>0</v>
      </c>
      <c r="F277" s="80">
        <v>0</v>
      </c>
      <c r="G277" s="55">
        <v>0</v>
      </c>
      <c r="H277" s="1050">
        <v>1</v>
      </c>
      <c r="I277" s="55">
        <v>0</v>
      </c>
      <c r="J277" s="55">
        <v>1</v>
      </c>
      <c r="K277" s="1050">
        <v>0</v>
      </c>
      <c r="L277" s="55">
        <v>0</v>
      </c>
      <c r="M277" s="55">
        <v>0</v>
      </c>
      <c r="N277" s="55">
        <v>0</v>
      </c>
      <c r="O277" s="99">
        <v>0</v>
      </c>
    </row>
    <row r="278" spans="1:15" ht="15.75" x14ac:dyDescent="0.25">
      <c r="A278" s="620" t="s">
        <v>631</v>
      </c>
      <c r="B278" s="14">
        <v>1</v>
      </c>
      <c r="C278" s="40">
        <f t="shared" si="4"/>
        <v>1</v>
      </c>
      <c r="D278" s="14">
        <v>0</v>
      </c>
      <c r="E278" s="55">
        <v>0</v>
      </c>
      <c r="F278" s="80">
        <v>0</v>
      </c>
      <c r="G278" s="55">
        <v>0</v>
      </c>
      <c r="H278" s="1050">
        <v>1</v>
      </c>
      <c r="I278" s="55">
        <v>0</v>
      </c>
      <c r="J278" s="55">
        <v>1</v>
      </c>
      <c r="K278" s="1050">
        <v>0</v>
      </c>
      <c r="L278" s="55">
        <v>0</v>
      </c>
      <c r="M278" s="55">
        <v>0</v>
      </c>
      <c r="N278" s="55">
        <v>0</v>
      </c>
      <c r="O278" s="99">
        <v>0</v>
      </c>
    </row>
    <row r="279" spans="1:15" ht="15.75" x14ac:dyDescent="0.25">
      <c r="A279" s="620" t="s">
        <v>632</v>
      </c>
      <c r="B279" s="14">
        <v>1</v>
      </c>
      <c r="C279" s="40">
        <f t="shared" si="4"/>
        <v>1</v>
      </c>
      <c r="D279" s="14">
        <v>0</v>
      </c>
      <c r="E279" s="55">
        <v>0</v>
      </c>
      <c r="F279" s="80">
        <v>0</v>
      </c>
      <c r="G279" s="55">
        <v>0</v>
      </c>
      <c r="H279" s="1050">
        <v>1</v>
      </c>
      <c r="I279" s="55">
        <v>0</v>
      </c>
      <c r="J279" s="55">
        <v>1</v>
      </c>
      <c r="K279" s="1050">
        <v>0</v>
      </c>
      <c r="L279" s="55">
        <v>0</v>
      </c>
      <c r="M279" s="55">
        <v>0</v>
      </c>
      <c r="N279" s="55">
        <v>0</v>
      </c>
      <c r="O279" s="99">
        <v>0</v>
      </c>
    </row>
    <row r="280" spans="1:15" ht="15.75" x14ac:dyDescent="0.25">
      <c r="A280" s="620" t="s">
        <v>633</v>
      </c>
      <c r="B280" s="14">
        <v>4</v>
      </c>
      <c r="C280" s="40">
        <f t="shared" si="4"/>
        <v>2</v>
      </c>
      <c r="D280" s="14">
        <v>2</v>
      </c>
      <c r="E280" s="55">
        <v>1</v>
      </c>
      <c r="F280" s="80">
        <v>0</v>
      </c>
      <c r="G280" s="55">
        <v>0</v>
      </c>
      <c r="H280" s="1050">
        <v>1</v>
      </c>
      <c r="I280" s="55">
        <v>0</v>
      </c>
      <c r="J280" s="55">
        <v>1</v>
      </c>
      <c r="K280" s="1050">
        <v>0</v>
      </c>
      <c r="L280" s="55">
        <v>0</v>
      </c>
      <c r="M280" s="55">
        <v>0</v>
      </c>
      <c r="N280" s="55">
        <v>0</v>
      </c>
      <c r="O280" s="99">
        <v>0</v>
      </c>
    </row>
    <row r="281" spans="1:15" ht="15.75" x14ac:dyDescent="0.25">
      <c r="A281" s="620" t="s">
        <v>634</v>
      </c>
      <c r="B281" s="14">
        <v>45</v>
      </c>
      <c r="C281" s="40">
        <f t="shared" si="4"/>
        <v>18</v>
      </c>
      <c r="D281" s="14">
        <v>27</v>
      </c>
      <c r="E281" s="55">
        <v>0</v>
      </c>
      <c r="F281" s="80">
        <v>0</v>
      </c>
      <c r="G281" s="55">
        <v>0</v>
      </c>
      <c r="H281" s="1050">
        <v>11</v>
      </c>
      <c r="I281" s="55">
        <v>3</v>
      </c>
      <c r="J281" s="55">
        <v>8</v>
      </c>
      <c r="K281" s="1050">
        <v>6</v>
      </c>
      <c r="L281" s="55">
        <v>4</v>
      </c>
      <c r="M281" s="55">
        <v>2</v>
      </c>
      <c r="N281" s="55">
        <v>1</v>
      </c>
      <c r="O281" s="99">
        <v>0</v>
      </c>
    </row>
    <row r="282" spans="1:15" ht="15.75" x14ac:dyDescent="0.25">
      <c r="A282" s="620" t="s">
        <v>635</v>
      </c>
      <c r="B282" s="14">
        <v>13</v>
      </c>
      <c r="C282" s="40">
        <f t="shared" si="4"/>
        <v>8</v>
      </c>
      <c r="D282" s="14">
        <v>5</v>
      </c>
      <c r="E282" s="55">
        <v>0</v>
      </c>
      <c r="F282" s="80">
        <v>0</v>
      </c>
      <c r="G282" s="55">
        <v>0</v>
      </c>
      <c r="H282" s="1050">
        <v>6</v>
      </c>
      <c r="I282" s="55">
        <v>0</v>
      </c>
      <c r="J282" s="55">
        <v>6</v>
      </c>
      <c r="K282" s="1050">
        <v>1</v>
      </c>
      <c r="L282" s="55">
        <v>1</v>
      </c>
      <c r="M282" s="55">
        <v>0</v>
      </c>
      <c r="N282" s="55">
        <v>1</v>
      </c>
      <c r="O282" s="99">
        <v>0</v>
      </c>
    </row>
    <row r="283" spans="1:15" ht="15.75" x14ac:dyDescent="0.25">
      <c r="A283" s="620" t="s">
        <v>636</v>
      </c>
      <c r="B283" s="14">
        <v>163</v>
      </c>
      <c r="C283" s="40">
        <f t="shared" si="4"/>
        <v>43</v>
      </c>
      <c r="D283" s="14">
        <v>120</v>
      </c>
      <c r="E283" s="55">
        <v>1</v>
      </c>
      <c r="F283" s="80">
        <v>1</v>
      </c>
      <c r="G283" s="55">
        <v>0</v>
      </c>
      <c r="H283" s="1050">
        <v>22</v>
      </c>
      <c r="I283" s="55">
        <v>1</v>
      </c>
      <c r="J283" s="55">
        <v>21</v>
      </c>
      <c r="K283" s="1050">
        <v>16</v>
      </c>
      <c r="L283" s="55">
        <v>15</v>
      </c>
      <c r="M283" s="55">
        <v>1</v>
      </c>
      <c r="N283" s="55">
        <v>3</v>
      </c>
      <c r="O283" s="99">
        <v>0</v>
      </c>
    </row>
    <row r="284" spans="1:15" ht="15.75" x14ac:dyDescent="0.25">
      <c r="A284" s="620" t="s">
        <v>637</v>
      </c>
      <c r="B284" s="14">
        <v>84</v>
      </c>
      <c r="C284" s="40">
        <f t="shared" si="4"/>
        <v>27</v>
      </c>
      <c r="D284" s="14">
        <v>57</v>
      </c>
      <c r="E284" s="55">
        <v>0</v>
      </c>
      <c r="F284" s="80">
        <v>3</v>
      </c>
      <c r="G284" s="55">
        <v>0</v>
      </c>
      <c r="H284" s="1050">
        <v>14</v>
      </c>
      <c r="I284" s="55">
        <v>1</v>
      </c>
      <c r="J284" s="55">
        <v>13</v>
      </c>
      <c r="K284" s="1050">
        <v>8</v>
      </c>
      <c r="L284" s="55">
        <v>7</v>
      </c>
      <c r="M284" s="55">
        <v>1</v>
      </c>
      <c r="N284" s="55">
        <v>2</v>
      </c>
      <c r="O284" s="99">
        <v>0</v>
      </c>
    </row>
    <row r="285" spans="1:15" ht="15.75" x14ac:dyDescent="0.25">
      <c r="A285" s="620" t="s">
        <v>638</v>
      </c>
      <c r="B285" s="14">
        <v>35</v>
      </c>
      <c r="C285" s="40">
        <f t="shared" si="4"/>
        <v>8</v>
      </c>
      <c r="D285" s="14">
        <v>27</v>
      </c>
      <c r="E285" s="55">
        <v>0</v>
      </c>
      <c r="F285" s="80">
        <v>0</v>
      </c>
      <c r="G285" s="55">
        <v>0</v>
      </c>
      <c r="H285" s="1050">
        <v>4</v>
      </c>
      <c r="I285" s="55">
        <v>1</v>
      </c>
      <c r="J285" s="55">
        <v>3</v>
      </c>
      <c r="K285" s="1050">
        <v>2</v>
      </c>
      <c r="L285" s="55">
        <v>0</v>
      </c>
      <c r="M285" s="55">
        <v>2</v>
      </c>
      <c r="N285" s="55">
        <v>2</v>
      </c>
      <c r="O285" s="99">
        <v>0</v>
      </c>
    </row>
    <row r="286" spans="1:15" ht="15.75" x14ac:dyDescent="0.25">
      <c r="A286" s="620" t="s">
        <v>639</v>
      </c>
      <c r="B286" s="14">
        <v>16</v>
      </c>
      <c r="C286" s="40">
        <f t="shared" si="4"/>
        <v>6</v>
      </c>
      <c r="D286" s="14">
        <v>10</v>
      </c>
      <c r="E286" s="55">
        <v>0</v>
      </c>
      <c r="F286" s="80">
        <v>0</v>
      </c>
      <c r="G286" s="55">
        <v>0</v>
      </c>
      <c r="H286" s="1050">
        <v>3</v>
      </c>
      <c r="I286" s="55">
        <v>0</v>
      </c>
      <c r="J286" s="55">
        <v>3</v>
      </c>
      <c r="K286" s="1050">
        <v>3</v>
      </c>
      <c r="L286" s="55">
        <v>2</v>
      </c>
      <c r="M286" s="55">
        <v>1</v>
      </c>
      <c r="N286" s="55">
        <v>0</v>
      </c>
      <c r="O286" s="99">
        <v>0</v>
      </c>
    </row>
    <row r="287" spans="1:15" ht="15.75" x14ac:dyDescent="0.25">
      <c r="A287" s="620" t="s">
        <v>640</v>
      </c>
      <c r="B287" s="14">
        <v>50</v>
      </c>
      <c r="C287" s="40">
        <f t="shared" si="4"/>
        <v>20</v>
      </c>
      <c r="D287" s="14">
        <v>30</v>
      </c>
      <c r="E287" s="55">
        <v>0</v>
      </c>
      <c r="F287" s="80">
        <v>0</v>
      </c>
      <c r="G287" s="55">
        <v>1</v>
      </c>
      <c r="H287" s="1050">
        <v>13</v>
      </c>
      <c r="I287" s="55">
        <v>1</v>
      </c>
      <c r="J287" s="55">
        <v>12</v>
      </c>
      <c r="K287" s="1050">
        <v>3</v>
      </c>
      <c r="L287" s="55">
        <v>2</v>
      </c>
      <c r="M287" s="55">
        <v>1</v>
      </c>
      <c r="N287" s="55">
        <v>3</v>
      </c>
      <c r="O287" s="99">
        <v>0</v>
      </c>
    </row>
    <row r="288" spans="1:15" ht="15.75" x14ac:dyDescent="0.25">
      <c r="A288" s="620" t="s">
        <v>641</v>
      </c>
      <c r="B288" s="14">
        <v>23</v>
      </c>
      <c r="C288" s="40">
        <f t="shared" si="4"/>
        <v>14</v>
      </c>
      <c r="D288" s="14">
        <v>9</v>
      </c>
      <c r="E288" s="55">
        <v>0</v>
      </c>
      <c r="F288" s="80">
        <v>0</v>
      </c>
      <c r="G288" s="55">
        <v>0</v>
      </c>
      <c r="H288" s="1050">
        <v>10</v>
      </c>
      <c r="I288" s="55">
        <v>3</v>
      </c>
      <c r="J288" s="55">
        <v>7</v>
      </c>
      <c r="K288" s="1050">
        <v>4</v>
      </c>
      <c r="L288" s="55">
        <v>4</v>
      </c>
      <c r="M288" s="55">
        <v>0</v>
      </c>
      <c r="N288" s="55">
        <v>0</v>
      </c>
      <c r="O288" s="99">
        <v>0</v>
      </c>
    </row>
    <row r="289" spans="1:15" ht="15.75" x14ac:dyDescent="0.25">
      <c r="A289" s="620" t="s">
        <v>642</v>
      </c>
      <c r="B289" s="14">
        <v>62</v>
      </c>
      <c r="C289" s="40">
        <f t="shared" si="4"/>
        <v>14</v>
      </c>
      <c r="D289" s="14">
        <v>48</v>
      </c>
      <c r="E289" s="55">
        <v>2</v>
      </c>
      <c r="F289" s="80">
        <v>0</v>
      </c>
      <c r="G289" s="55">
        <v>0</v>
      </c>
      <c r="H289" s="1050">
        <v>8</v>
      </c>
      <c r="I289" s="55">
        <v>1</v>
      </c>
      <c r="J289" s="55">
        <v>7</v>
      </c>
      <c r="K289" s="1050">
        <v>3</v>
      </c>
      <c r="L289" s="55">
        <v>0</v>
      </c>
      <c r="M289" s="55">
        <v>3</v>
      </c>
      <c r="N289" s="55">
        <v>1</v>
      </c>
      <c r="O289" s="99">
        <v>0</v>
      </c>
    </row>
    <row r="290" spans="1:15" ht="15.75" x14ac:dyDescent="0.25">
      <c r="A290" s="620" t="s">
        <v>643</v>
      </c>
      <c r="B290" s="14">
        <v>30</v>
      </c>
      <c r="C290" s="40">
        <f t="shared" si="4"/>
        <v>9</v>
      </c>
      <c r="D290" s="14">
        <v>21</v>
      </c>
      <c r="E290" s="55">
        <v>0</v>
      </c>
      <c r="F290" s="80">
        <v>0</v>
      </c>
      <c r="G290" s="55">
        <v>0</v>
      </c>
      <c r="H290" s="1050">
        <v>4</v>
      </c>
      <c r="I290" s="55">
        <v>1</v>
      </c>
      <c r="J290" s="55">
        <v>3</v>
      </c>
      <c r="K290" s="1050">
        <v>3</v>
      </c>
      <c r="L290" s="55">
        <v>1</v>
      </c>
      <c r="M290" s="55">
        <v>2</v>
      </c>
      <c r="N290" s="55">
        <v>2</v>
      </c>
      <c r="O290" s="99">
        <v>0</v>
      </c>
    </row>
    <row r="291" spans="1:15" ht="15.75" x14ac:dyDescent="0.25">
      <c r="A291" s="620" t="s">
        <v>644</v>
      </c>
      <c r="B291" s="14">
        <v>33</v>
      </c>
      <c r="C291" s="40">
        <f t="shared" si="4"/>
        <v>14</v>
      </c>
      <c r="D291" s="14">
        <v>19</v>
      </c>
      <c r="E291" s="55">
        <v>0</v>
      </c>
      <c r="F291" s="80">
        <v>1</v>
      </c>
      <c r="G291" s="55">
        <v>0</v>
      </c>
      <c r="H291" s="1050">
        <v>9</v>
      </c>
      <c r="I291" s="55">
        <v>1</v>
      </c>
      <c r="J291" s="55">
        <v>8</v>
      </c>
      <c r="K291" s="1050">
        <v>4</v>
      </c>
      <c r="L291" s="55">
        <v>4</v>
      </c>
      <c r="M291" s="55">
        <v>0</v>
      </c>
      <c r="N291" s="55">
        <v>0</v>
      </c>
      <c r="O291" s="99">
        <v>0</v>
      </c>
    </row>
    <row r="292" spans="1:15" ht="15.75" x14ac:dyDescent="0.25">
      <c r="A292" s="620" t="s">
        <v>645</v>
      </c>
      <c r="B292" s="14">
        <v>33</v>
      </c>
      <c r="C292" s="40">
        <f t="shared" si="4"/>
        <v>14</v>
      </c>
      <c r="D292" s="14">
        <v>19</v>
      </c>
      <c r="E292" s="55">
        <v>1</v>
      </c>
      <c r="F292" s="80">
        <v>1</v>
      </c>
      <c r="G292" s="55">
        <v>0</v>
      </c>
      <c r="H292" s="1050">
        <v>10</v>
      </c>
      <c r="I292" s="55">
        <v>2</v>
      </c>
      <c r="J292" s="55">
        <v>8</v>
      </c>
      <c r="K292" s="1050">
        <v>2</v>
      </c>
      <c r="L292" s="55">
        <v>2</v>
      </c>
      <c r="M292" s="55">
        <v>0</v>
      </c>
      <c r="N292" s="55">
        <v>0</v>
      </c>
      <c r="O292" s="99">
        <v>0</v>
      </c>
    </row>
    <row r="293" spans="1:15" ht="15.75" x14ac:dyDescent="0.25">
      <c r="A293" s="620" t="s">
        <v>646</v>
      </c>
      <c r="B293" s="14">
        <v>41</v>
      </c>
      <c r="C293" s="40">
        <f t="shared" si="4"/>
        <v>9</v>
      </c>
      <c r="D293" s="14">
        <v>32</v>
      </c>
      <c r="E293" s="55">
        <v>0</v>
      </c>
      <c r="F293" s="80">
        <v>0</v>
      </c>
      <c r="G293" s="55">
        <v>0</v>
      </c>
      <c r="H293" s="1050">
        <v>6</v>
      </c>
      <c r="I293" s="55">
        <v>1</v>
      </c>
      <c r="J293" s="55">
        <v>5</v>
      </c>
      <c r="K293" s="1050">
        <v>2</v>
      </c>
      <c r="L293" s="55">
        <v>2</v>
      </c>
      <c r="M293" s="55">
        <v>0</v>
      </c>
      <c r="N293" s="55">
        <v>1</v>
      </c>
      <c r="O293" s="99">
        <v>0</v>
      </c>
    </row>
    <row r="294" spans="1:15" ht="15.75" x14ac:dyDescent="0.25">
      <c r="A294" s="620" t="s">
        <v>647</v>
      </c>
      <c r="B294" s="14">
        <v>56</v>
      </c>
      <c r="C294" s="40">
        <f t="shared" si="4"/>
        <v>19</v>
      </c>
      <c r="D294" s="14">
        <v>37</v>
      </c>
      <c r="E294" s="55">
        <v>0</v>
      </c>
      <c r="F294" s="80">
        <v>1</v>
      </c>
      <c r="G294" s="55">
        <v>0</v>
      </c>
      <c r="H294" s="1050">
        <v>12</v>
      </c>
      <c r="I294" s="55">
        <v>3</v>
      </c>
      <c r="J294" s="55">
        <v>9</v>
      </c>
      <c r="K294" s="1050">
        <v>5</v>
      </c>
      <c r="L294" s="55">
        <v>4</v>
      </c>
      <c r="M294" s="55">
        <v>1</v>
      </c>
      <c r="N294" s="55">
        <v>1</v>
      </c>
      <c r="O294" s="99">
        <v>0</v>
      </c>
    </row>
    <row r="295" spans="1:15" ht="15.75" x14ac:dyDescent="0.25">
      <c r="A295" s="620" t="s">
        <v>648</v>
      </c>
      <c r="B295" s="14">
        <v>56</v>
      </c>
      <c r="C295" s="40">
        <f t="shared" si="4"/>
        <v>20</v>
      </c>
      <c r="D295" s="14">
        <v>36</v>
      </c>
      <c r="E295" s="55">
        <v>1</v>
      </c>
      <c r="F295" s="80">
        <v>1</v>
      </c>
      <c r="G295" s="55">
        <v>0</v>
      </c>
      <c r="H295" s="1050">
        <v>13</v>
      </c>
      <c r="I295" s="55">
        <v>3</v>
      </c>
      <c r="J295" s="55">
        <v>10</v>
      </c>
      <c r="K295" s="1050">
        <v>3</v>
      </c>
      <c r="L295" s="55">
        <v>2</v>
      </c>
      <c r="M295" s="55">
        <v>1</v>
      </c>
      <c r="N295" s="55">
        <v>2</v>
      </c>
      <c r="O295" s="99">
        <v>0</v>
      </c>
    </row>
    <row r="296" spans="1:15" ht="15.75" x14ac:dyDescent="0.25">
      <c r="A296" s="620" t="s">
        <v>649</v>
      </c>
      <c r="B296" s="14">
        <v>1</v>
      </c>
      <c r="C296" s="40">
        <f t="shared" si="4"/>
        <v>0</v>
      </c>
      <c r="D296" s="14">
        <v>1</v>
      </c>
      <c r="E296" s="55">
        <v>0</v>
      </c>
      <c r="F296" s="80">
        <v>0</v>
      </c>
      <c r="G296" s="55">
        <v>0</v>
      </c>
      <c r="H296" s="1050">
        <v>0</v>
      </c>
      <c r="I296" s="55">
        <v>0</v>
      </c>
      <c r="J296" s="55">
        <v>0</v>
      </c>
      <c r="K296" s="1050">
        <v>0</v>
      </c>
      <c r="L296" s="55">
        <v>0</v>
      </c>
      <c r="M296" s="55">
        <v>0</v>
      </c>
      <c r="N296" s="55">
        <v>0</v>
      </c>
      <c r="O296" s="99">
        <v>0</v>
      </c>
    </row>
    <row r="297" spans="1:15" ht="15.75" x14ac:dyDescent="0.25">
      <c r="A297" s="620" t="s">
        <v>766</v>
      </c>
      <c r="B297" s="14">
        <v>1</v>
      </c>
      <c r="C297" s="40">
        <f t="shared" si="4"/>
        <v>1</v>
      </c>
      <c r="D297" s="14">
        <v>0</v>
      </c>
      <c r="E297" s="55">
        <v>0</v>
      </c>
      <c r="F297" s="80">
        <v>1</v>
      </c>
      <c r="G297" s="55">
        <v>0</v>
      </c>
      <c r="H297" s="1050">
        <v>0</v>
      </c>
      <c r="I297" s="55">
        <v>0</v>
      </c>
      <c r="J297" s="55">
        <v>0</v>
      </c>
      <c r="K297" s="1050">
        <v>0</v>
      </c>
      <c r="L297" s="55">
        <v>0</v>
      </c>
      <c r="M297" s="55">
        <v>0</v>
      </c>
      <c r="N297" s="55">
        <v>0</v>
      </c>
      <c r="O297" s="99">
        <v>0</v>
      </c>
    </row>
    <row r="298" spans="1:15" ht="15.75" x14ac:dyDescent="0.25">
      <c r="A298" s="620" t="s">
        <v>650</v>
      </c>
      <c r="B298" s="14">
        <v>84</v>
      </c>
      <c r="C298" s="40">
        <f t="shared" si="4"/>
        <v>25</v>
      </c>
      <c r="D298" s="14">
        <v>59</v>
      </c>
      <c r="E298" s="55">
        <v>1</v>
      </c>
      <c r="F298" s="80">
        <v>0</v>
      </c>
      <c r="G298" s="55">
        <v>0</v>
      </c>
      <c r="H298" s="1050">
        <v>19</v>
      </c>
      <c r="I298" s="55">
        <v>2</v>
      </c>
      <c r="J298" s="55">
        <v>17</v>
      </c>
      <c r="K298" s="1050">
        <v>4</v>
      </c>
      <c r="L298" s="55">
        <v>3</v>
      </c>
      <c r="M298" s="55">
        <v>1</v>
      </c>
      <c r="N298" s="55">
        <v>0</v>
      </c>
      <c r="O298" s="99">
        <v>1</v>
      </c>
    </row>
    <row r="299" spans="1:15" ht="15.75" x14ac:dyDescent="0.25">
      <c r="A299" s="620" t="s">
        <v>651</v>
      </c>
      <c r="B299" s="14">
        <v>20</v>
      </c>
      <c r="C299" s="40">
        <f t="shared" si="4"/>
        <v>7</v>
      </c>
      <c r="D299" s="14">
        <v>13</v>
      </c>
      <c r="E299" s="55">
        <v>0</v>
      </c>
      <c r="F299" s="80">
        <v>0</v>
      </c>
      <c r="G299" s="55">
        <v>0</v>
      </c>
      <c r="H299" s="1050">
        <v>5</v>
      </c>
      <c r="I299" s="55">
        <v>0</v>
      </c>
      <c r="J299" s="55">
        <v>5</v>
      </c>
      <c r="K299" s="1050">
        <v>2</v>
      </c>
      <c r="L299" s="55">
        <v>1</v>
      </c>
      <c r="M299" s="55">
        <v>1</v>
      </c>
      <c r="N299" s="55">
        <v>0</v>
      </c>
      <c r="O299" s="99">
        <v>0</v>
      </c>
    </row>
    <row r="300" spans="1:15" ht="15.75" x14ac:dyDescent="0.25">
      <c r="A300" s="620" t="s">
        <v>652</v>
      </c>
      <c r="B300" s="14">
        <v>52</v>
      </c>
      <c r="C300" s="40">
        <f t="shared" si="4"/>
        <v>17</v>
      </c>
      <c r="D300" s="14">
        <v>35</v>
      </c>
      <c r="E300" s="55">
        <v>1</v>
      </c>
      <c r="F300" s="80">
        <v>0</v>
      </c>
      <c r="G300" s="55">
        <v>1</v>
      </c>
      <c r="H300" s="1050">
        <v>14</v>
      </c>
      <c r="I300" s="55">
        <v>2</v>
      </c>
      <c r="J300" s="55">
        <v>12</v>
      </c>
      <c r="K300" s="1050">
        <v>1</v>
      </c>
      <c r="L300" s="55">
        <v>1</v>
      </c>
      <c r="M300" s="55">
        <v>0</v>
      </c>
      <c r="N300" s="55">
        <v>0</v>
      </c>
      <c r="O300" s="99">
        <v>0</v>
      </c>
    </row>
    <row r="301" spans="1:15" ht="15.75" x14ac:dyDescent="0.25">
      <c r="A301" s="620" t="s">
        <v>653</v>
      </c>
      <c r="B301" s="14">
        <v>13</v>
      </c>
      <c r="C301" s="40">
        <f t="shared" si="4"/>
        <v>4</v>
      </c>
      <c r="D301" s="14">
        <v>9</v>
      </c>
      <c r="E301" s="55">
        <v>0</v>
      </c>
      <c r="F301" s="80">
        <v>0</v>
      </c>
      <c r="G301" s="55">
        <v>0</v>
      </c>
      <c r="H301" s="1050">
        <v>2</v>
      </c>
      <c r="I301" s="55">
        <v>0</v>
      </c>
      <c r="J301" s="55">
        <v>2</v>
      </c>
      <c r="K301" s="1050">
        <v>1</v>
      </c>
      <c r="L301" s="55">
        <v>0</v>
      </c>
      <c r="M301" s="55">
        <v>1</v>
      </c>
      <c r="N301" s="55">
        <v>1</v>
      </c>
      <c r="O301" s="99">
        <v>0</v>
      </c>
    </row>
    <row r="302" spans="1:15" ht="15.75" x14ac:dyDescent="0.25">
      <c r="A302" s="620" t="s">
        <v>654</v>
      </c>
      <c r="B302" s="14">
        <v>51</v>
      </c>
      <c r="C302" s="40">
        <f t="shared" si="4"/>
        <v>18</v>
      </c>
      <c r="D302" s="14">
        <v>33</v>
      </c>
      <c r="E302" s="55">
        <v>3</v>
      </c>
      <c r="F302" s="80">
        <v>1</v>
      </c>
      <c r="G302" s="55">
        <v>0</v>
      </c>
      <c r="H302" s="1050">
        <v>12</v>
      </c>
      <c r="I302" s="55">
        <v>0</v>
      </c>
      <c r="J302" s="55">
        <v>12</v>
      </c>
      <c r="K302" s="1050">
        <v>2</v>
      </c>
      <c r="L302" s="55">
        <v>2</v>
      </c>
      <c r="M302" s="55">
        <v>0</v>
      </c>
      <c r="N302" s="55">
        <v>0</v>
      </c>
      <c r="O302" s="99">
        <v>0</v>
      </c>
    </row>
    <row r="303" spans="1:15" ht="15.75" x14ac:dyDescent="0.25">
      <c r="A303" s="620" t="s">
        <v>655</v>
      </c>
      <c r="B303" s="14">
        <v>70</v>
      </c>
      <c r="C303" s="40">
        <f t="shared" si="4"/>
        <v>35</v>
      </c>
      <c r="D303" s="14">
        <v>35</v>
      </c>
      <c r="E303" s="55">
        <v>0</v>
      </c>
      <c r="F303" s="80">
        <v>5</v>
      </c>
      <c r="G303" s="55">
        <v>2</v>
      </c>
      <c r="H303" s="1050">
        <v>21</v>
      </c>
      <c r="I303" s="55">
        <v>5</v>
      </c>
      <c r="J303" s="55">
        <v>16</v>
      </c>
      <c r="K303" s="1050">
        <v>6</v>
      </c>
      <c r="L303" s="55">
        <v>4</v>
      </c>
      <c r="M303" s="55">
        <v>2</v>
      </c>
      <c r="N303" s="55">
        <v>0</v>
      </c>
      <c r="O303" s="99">
        <v>1</v>
      </c>
    </row>
    <row r="304" spans="1:15" ht="15.75" x14ac:dyDescent="0.25">
      <c r="A304" s="620" t="s">
        <v>656</v>
      </c>
      <c r="B304" s="14">
        <v>29</v>
      </c>
      <c r="C304" s="40">
        <f t="shared" si="4"/>
        <v>12</v>
      </c>
      <c r="D304" s="14">
        <v>17</v>
      </c>
      <c r="E304" s="55">
        <v>1</v>
      </c>
      <c r="F304" s="80">
        <v>0</v>
      </c>
      <c r="G304" s="55">
        <v>0</v>
      </c>
      <c r="H304" s="1050">
        <v>9</v>
      </c>
      <c r="I304" s="55">
        <v>0</v>
      </c>
      <c r="J304" s="55">
        <v>9</v>
      </c>
      <c r="K304" s="1050">
        <v>2</v>
      </c>
      <c r="L304" s="55">
        <v>2</v>
      </c>
      <c r="M304" s="55">
        <v>0</v>
      </c>
      <c r="N304" s="55">
        <v>0</v>
      </c>
      <c r="O304" s="99">
        <v>0</v>
      </c>
    </row>
    <row r="305" spans="1:15" ht="15.75" x14ac:dyDescent="0.25">
      <c r="A305" s="620" t="s">
        <v>657</v>
      </c>
      <c r="B305" s="14">
        <v>63</v>
      </c>
      <c r="C305" s="40">
        <f t="shared" si="4"/>
        <v>28</v>
      </c>
      <c r="D305" s="14">
        <v>35</v>
      </c>
      <c r="E305" s="55">
        <v>2</v>
      </c>
      <c r="F305" s="80">
        <v>3</v>
      </c>
      <c r="G305" s="55">
        <v>0</v>
      </c>
      <c r="H305" s="1050">
        <v>17</v>
      </c>
      <c r="I305" s="55">
        <v>1</v>
      </c>
      <c r="J305" s="55">
        <v>16</v>
      </c>
      <c r="K305" s="1050">
        <v>5</v>
      </c>
      <c r="L305" s="55">
        <v>2</v>
      </c>
      <c r="M305" s="55">
        <v>3</v>
      </c>
      <c r="N305" s="55">
        <v>1</v>
      </c>
      <c r="O305" s="99">
        <v>0</v>
      </c>
    </row>
    <row r="306" spans="1:15" ht="15.75" x14ac:dyDescent="0.25">
      <c r="A306" s="620" t="s">
        <v>658</v>
      </c>
      <c r="B306" s="14">
        <v>94</v>
      </c>
      <c r="C306" s="40">
        <f t="shared" si="4"/>
        <v>26</v>
      </c>
      <c r="D306" s="14">
        <v>68</v>
      </c>
      <c r="E306" s="55">
        <v>1</v>
      </c>
      <c r="F306" s="80">
        <v>0</v>
      </c>
      <c r="G306" s="55">
        <v>0</v>
      </c>
      <c r="H306" s="1050">
        <v>21</v>
      </c>
      <c r="I306" s="55">
        <v>2</v>
      </c>
      <c r="J306" s="55">
        <v>19</v>
      </c>
      <c r="K306" s="1050">
        <v>4</v>
      </c>
      <c r="L306" s="55">
        <v>2</v>
      </c>
      <c r="M306" s="55">
        <v>2</v>
      </c>
      <c r="N306" s="55">
        <v>0</v>
      </c>
      <c r="O306" s="99">
        <v>0</v>
      </c>
    </row>
    <row r="307" spans="1:15" ht="15.75" x14ac:dyDescent="0.25">
      <c r="A307" s="620" t="s">
        <v>659</v>
      </c>
      <c r="B307" s="14">
        <v>19</v>
      </c>
      <c r="C307" s="40">
        <f t="shared" si="4"/>
        <v>7</v>
      </c>
      <c r="D307" s="14">
        <v>12</v>
      </c>
      <c r="E307" s="55">
        <v>0</v>
      </c>
      <c r="F307" s="80">
        <v>0</v>
      </c>
      <c r="G307" s="55">
        <v>0</v>
      </c>
      <c r="H307" s="1050">
        <v>7</v>
      </c>
      <c r="I307" s="55">
        <v>1</v>
      </c>
      <c r="J307" s="55">
        <v>6</v>
      </c>
      <c r="K307" s="1050">
        <v>0</v>
      </c>
      <c r="L307" s="55">
        <v>0</v>
      </c>
      <c r="M307" s="55">
        <v>0</v>
      </c>
      <c r="N307" s="55">
        <v>0</v>
      </c>
      <c r="O307" s="99">
        <v>0</v>
      </c>
    </row>
    <row r="308" spans="1:15" ht="15.75" x14ac:dyDescent="0.25">
      <c r="A308" s="620" t="s">
        <v>660</v>
      </c>
      <c r="B308" s="14">
        <v>28</v>
      </c>
      <c r="C308" s="40">
        <f t="shared" si="4"/>
        <v>8</v>
      </c>
      <c r="D308" s="14">
        <v>20</v>
      </c>
      <c r="E308" s="55">
        <v>0</v>
      </c>
      <c r="F308" s="80">
        <v>0</v>
      </c>
      <c r="G308" s="55">
        <v>0</v>
      </c>
      <c r="H308" s="1050">
        <v>6</v>
      </c>
      <c r="I308" s="55">
        <v>0</v>
      </c>
      <c r="J308" s="55">
        <v>6</v>
      </c>
      <c r="K308" s="1050">
        <v>2</v>
      </c>
      <c r="L308" s="55">
        <v>2</v>
      </c>
      <c r="M308" s="55">
        <v>0</v>
      </c>
      <c r="N308" s="55">
        <v>0</v>
      </c>
      <c r="O308" s="99">
        <v>0</v>
      </c>
    </row>
    <row r="309" spans="1:15" ht="15.75" x14ac:dyDescent="0.25">
      <c r="A309" s="620" t="s">
        <v>661</v>
      </c>
      <c r="B309" s="14">
        <v>30</v>
      </c>
      <c r="C309" s="40">
        <f t="shared" si="4"/>
        <v>12</v>
      </c>
      <c r="D309" s="14">
        <v>18</v>
      </c>
      <c r="E309" s="55">
        <v>1</v>
      </c>
      <c r="F309" s="80">
        <v>0</v>
      </c>
      <c r="G309" s="55">
        <v>0</v>
      </c>
      <c r="H309" s="1050">
        <v>8</v>
      </c>
      <c r="I309" s="55">
        <v>1</v>
      </c>
      <c r="J309" s="55">
        <v>7</v>
      </c>
      <c r="K309" s="1050">
        <v>3</v>
      </c>
      <c r="L309" s="55">
        <v>3</v>
      </c>
      <c r="M309" s="55">
        <v>0</v>
      </c>
      <c r="N309" s="55">
        <v>0</v>
      </c>
      <c r="O309" s="99">
        <v>0</v>
      </c>
    </row>
    <row r="310" spans="1:15" ht="15.75" x14ac:dyDescent="0.25">
      <c r="A310" s="620" t="s">
        <v>662</v>
      </c>
      <c r="B310" s="14">
        <v>25</v>
      </c>
      <c r="C310" s="40">
        <f t="shared" si="4"/>
        <v>19</v>
      </c>
      <c r="D310" s="14">
        <v>6</v>
      </c>
      <c r="E310" s="55">
        <v>1</v>
      </c>
      <c r="F310" s="80">
        <v>1</v>
      </c>
      <c r="G310" s="55">
        <v>0</v>
      </c>
      <c r="H310" s="1050">
        <v>13</v>
      </c>
      <c r="I310" s="55">
        <v>3</v>
      </c>
      <c r="J310" s="55">
        <v>10</v>
      </c>
      <c r="K310" s="1050">
        <v>3</v>
      </c>
      <c r="L310" s="55">
        <v>3</v>
      </c>
      <c r="M310" s="55">
        <v>0</v>
      </c>
      <c r="N310" s="55">
        <v>0</v>
      </c>
      <c r="O310" s="99">
        <v>1</v>
      </c>
    </row>
    <row r="311" spans="1:15" ht="15.75" x14ac:dyDescent="0.25">
      <c r="A311" s="620" t="s">
        <v>663</v>
      </c>
      <c r="B311" s="14">
        <v>6</v>
      </c>
      <c r="C311" s="40">
        <f t="shared" si="4"/>
        <v>4</v>
      </c>
      <c r="D311" s="14">
        <v>2</v>
      </c>
      <c r="E311" s="55">
        <v>0</v>
      </c>
      <c r="F311" s="80">
        <v>0</v>
      </c>
      <c r="G311" s="55">
        <v>1</v>
      </c>
      <c r="H311" s="1050">
        <v>1</v>
      </c>
      <c r="I311" s="55">
        <v>1</v>
      </c>
      <c r="J311" s="55">
        <v>0</v>
      </c>
      <c r="K311" s="1050">
        <v>2</v>
      </c>
      <c r="L311" s="55">
        <v>1</v>
      </c>
      <c r="M311" s="55">
        <v>1</v>
      </c>
      <c r="N311" s="55">
        <v>0</v>
      </c>
      <c r="O311" s="99">
        <v>0</v>
      </c>
    </row>
    <row r="312" spans="1:15" ht="15.75" x14ac:dyDescent="0.25">
      <c r="A312" s="620" t="s">
        <v>664</v>
      </c>
      <c r="B312" s="14">
        <v>7</v>
      </c>
      <c r="C312" s="40">
        <f t="shared" si="4"/>
        <v>2</v>
      </c>
      <c r="D312" s="14">
        <v>5</v>
      </c>
      <c r="E312" s="55">
        <v>0</v>
      </c>
      <c r="F312" s="80">
        <v>0</v>
      </c>
      <c r="G312" s="55">
        <v>0</v>
      </c>
      <c r="H312" s="1050">
        <v>2</v>
      </c>
      <c r="I312" s="55">
        <v>0</v>
      </c>
      <c r="J312" s="55">
        <v>2</v>
      </c>
      <c r="K312" s="1050">
        <v>0</v>
      </c>
      <c r="L312" s="55">
        <v>0</v>
      </c>
      <c r="M312" s="55">
        <v>0</v>
      </c>
      <c r="N312" s="55">
        <v>0</v>
      </c>
      <c r="O312" s="99">
        <v>0</v>
      </c>
    </row>
    <row r="313" spans="1:15" ht="15.75" x14ac:dyDescent="0.25">
      <c r="A313" s="620" t="s">
        <v>665</v>
      </c>
      <c r="B313" s="14">
        <v>8</v>
      </c>
      <c r="C313" s="40">
        <f t="shared" si="4"/>
        <v>2</v>
      </c>
      <c r="D313" s="14">
        <v>6</v>
      </c>
      <c r="E313" s="55">
        <v>0</v>
      </c>
      <c r="F313" s="80">
        <v>0</v>
      </c>
      <c r="G313" s="55">
        <v>0</v>
      </c>
      <c r="H313" s="1050">
        <v>1</v>
      </c>
      <c r="I313" s="55">
        <v>0</v>
      </c>
      <c r="J313" s="55">
        <v>1</v>
      </c>
      <c r="K313" s="1050">
        <v>1</v>
      </c>
      <c r="L313" s="55">
        <v>1</v>
      </c>
      <c r="M313" s="55">
        <v>0</v>
      </c>
      <c r="N313" s="55">
        <v>0</v>
      </c>
      <c r="O313" s="99">
        <v>0</v>
      </c>
    </row>
    <row r="314" spans="1:15" ht="15.75" x14ac:dyDescent="0.25">
      <c r="A314" s="620" t="s">
        <v>666</v>
      </c>
      <c r="B314" s="14">
        <v>10</v>
      </c>
      <c r="C314" s="40">
        <f t="shared" si="4"/>
        <v>5</v>
      </c>
      <c r="D314" s="14">
        <v>5</v>
      </c>
      <c r="E314" s="55">
        <v>0</v>
      </c>
      <c r="F314" s="80">
        <v>0</v>
      </c>
      <c r="G314" s="55">
        <v>0</v>
      </c>
      <c r="H314" s="1050">
        <v>3</v>
      </c>
      <c r="I314" s="55">
        <v>1</v>
      </c>
      <c r="J314" s="55">
        <v>2</v>
      </c>
      <c r="K314" s="1050">
        <v>1</v>
      </c>
      <c r="L314" s="55">
        <v>1</v>
      </c>
      <c r="M314" s="55">
        <v>0</v>
      </c>
      <c r="N314" s="55">
        <v>1</v>
      </c>
      <c r="O314" s="99">
        <v>0</v>
      </c>
    </row>
    <row r="315" spans="1:15" ht="15.75" x14ac:dyDescent="0.25">
      <c r="A315" s="620" t="s">
        <v>667</v>
      </c>
      <c r="B315" s="14">
        <v>11</v>
      </c>
      <c r="C315" s="40">
        <f t="shared" si="4"/>
        <v>6</v>
      </c>
      <c r="D315" s="14">
        <v>5</v>
      </c>
      <c r="E315" s="55">
        <v>1</v>
      </c>
      <c r="F315" s="80">
        <v>1</v>
      </c>
      <c r="G315" s="55">
        <v>0</v>
      </c>
      <c r="H315" s="1050">
        <v>1</v>
      </c>
      <c r="I315" s="55">
        <v>0</v>
      </c>
      <c r="J315" s="55">
        <v>1</v>
      </c>
      <c r="K315" s="1050">
        <v>3</v>
      </c>
      <c r="L315" s="55">
        <v>3</v>
      </c>
      <c r="M315" s="55">
        <v>0</v>
      </c>
      <c r="N315" s="55">
        <v>0</v>
      </c>
      <c r="O315" s="99">
        <v>0</v>
      </c>
    </row>
    <row r="316" spans="1:15" ht="15.75" x14ac:dyDescent="0.25">
      <c r="A316" s="620" t="s">
        <v>668</v>
      </c>
      <c r="B316" s="14">
        <v>23</v>
      </c>
      <c r="C316" s="40">
        <f t="shared" si="4"/>
        <v>14</v>
      </c>
      <c r="D316" s="14">
        <v>9</v>
      </c>
      <c r="E316" s="55">
        <v>4</v>
      </c>
      <c r="F316" s="80">
        <v>1</v>
      </c>
      <c r="G316" s="55">
        <v>1</v>
      </c>
      <c r="H316" s="1050">
        <v>7</v>
      </c>
      <c r="I316" s="55">
        <v>1</v>
      </c>
      <c r="J316" s="55">
        <v>6</v>
      </c>
      <c r="K316" s="1050">
        <v>0</v>
      </c>
      <c r="L316" s="55">
        <v>0</v>
      </c>
      <c r="M316" s="55">
        <v>0</v>
      </c>
      <c r="N316" s="55">
        <v>0</v>
      </c>
      <c r="O316" s="99">
        <v>1</v>
      </c>
    </row>
    <row r="317" spans="1:15" ht="15.75" x14ac:dyDescent="0.25">
      <c r="A317" s="620" t="s">
        <v>669</v>
      </c>
      <c r="B317" s="14">
        <v>39</v>
      </c>
      <c r="C317" s="40">
        <f t="shared" si="4"/>
        <v>12</v>
      </c>
      <c r="D317" s="14">
        <v>27</v>
      </c>
      <c r="E317" s="55">
        <v>3</v>
      </c>
      <c r="F317" s="80">
        <v>0</v>
      </c>
      <c r="G317" s="55">
        <v>0</v>
      </c>
      <c r="H317" s="1050">
        <v>7</v>
      </c>
      <c r="I317" s="55">
        <v>1</v>
      </c>
      <c r="J317" s="55">
        <v>6</v>
      </c>
      <c r="K317" s="1050">
        <v>2</v>
      </c>
      <c r="L317" s="55">
        <v>1</v>
      </c>
      <c r="M317" s="55">
        <v>1</v>
      </c>
      <c r="N317" s="55">
        <v>0</v>
      </c>
      <c r="O317" s="99">
        <v>0</v>
      </c>
    </row>
    <row r="318" spans="1:15" ht="15.75" x14ac:dyDescent="0.25">
      <c r="A318" s="620" t="s">
        <v>670</v>
      </c>
      <c r="B318" s="14">
        <v>3</v>
      </c>
      <c r="C318" s="40">
        <f t="shared" si="4"/>
        <v>3</v>
      </c>
      <c r="D318" s="14">
        <v>0</v>
      </c>
      <c r="E318" s="55">
        <v>0</v>
      </c>
      <c r="F318" s="80">
        <v>0</v>
      </c>
      <c r="G318" s="55">
        <v>0</v>
      </c>
      <c r="H318" s="1050">
        <v>1</v>
      </c>
      <c r="I318" s="55">
        <v>0</v>
      </c>
      <c r="J318" s="55">
        <v>1</v>
      </c>
      <c r="K318" s="1050">
        <v>1</v>
      </c>
      <c r="L318" s="55">
        <v>1</v>
      </c>
      <c r="M318" s="55">
        <v>0</v>
      </c>
      <c r="N318" s="55">
        <v>1</v>
      </c>
      <c r="O318" s="99">
        <v>0</v>
      </c>
    </row>
    <row r="319" spans="1:15" ht="15.75" x14ac:dyDescent="0.25">
      <c r="A319" s="620" t="s">
        <v>671</v>
      </c>
      <c r="B319" s="14">
        <v>4</v>
      </c>
      <c r="C319" s="40">
        <f t="shared" si="4"/>
        <v>1</v>
      </c>
      <c r="D319" s="14">
        <v>3</v>
      </c>
      <c r="E319" s="55">
        <v>0</v>
      </c>
      <c r="F319" s="80">
        <v>0</v>
      </c>
      <c r="G319" s="55">
        <v>0</v>
      </c>
      <c r="H319" s="1050">
        <v>1</v>
      </c>
      <c r="I319" s="55">
        <v>0</v>
      </c>
      <c r="J319" s="55">
        <v>1</v>
      </c>
      <c r="K319" s="1050">
        <v>0</v>
      </c>
      <c r="L319" s="55">
        <v>0</v>
      </c>
      <c r="M319" s="55">
        <v>0</v>
      </c>
      <c r="N319" s="55">
        <v>0</v>
      </c>
      <c r="O319" s="99">
        <v>0</v>
      </c>
    </row>
    <row r="320" spans="1:15" ht="15.75" x14ac:dyDescent="0.25">
      <c r="A320" s="620" t="s">
        <v>672</v>
      </c>
      <c r="B320" s="14">
        <v>12</v>
      </c>
      <c r="C320" s="40">
        <f t="shared" si="4"/>
        <v>3</v>
      </c>
      <c r="D320" s="14">
        <v>9</v>
      </c>
      <c r="E320" s="55">
        <v>1</v>
      </c>
      <c r="F320" s="80">
        <v>0</v>
      </c>
      <c r="G320" s="55">
        <v>0</v>
      </c>
      <c r="H320" s="1050">
        <v>1</v>
      </c>
      <c r="I320" s="55">
        <v>0</v>
      </c>
      <c r="J320" s="55">
        <v>1</v>
      </c>
      <c r="K320" s="1050">
        <v>1</v>
      </c>
      <c r="L320" s="55">
        <v>1</v>
      </c>
      <c r="M320" s="55">
        <v>0</v>
      </c>
      <c r="N320" s="55">
        <v>0</v>
      </c>
      <c r="O320" s="99">
        <v>0</v>
      </c>
    </row>
    <row r="321" spans="1:15" ht="15.75" x14ac:dyDescent="0.25">
      <c r="A321" s="620" t="s">
        <v>673</v>
      </c>
      <c r="B321" s="14">
        <v>44</v>
      </c>
      <c r="C321" s="40">
        <f t="shared" si="4"/>
        <v>22</v>
      </c>
      <c r="D321" s="14">
        <v>22</v>
      </c>
      <c r="E321" s="55">
        <v>3</v>
      </c>
      <c r="F321" s="80">
        <v>0</v>
      </c>
      <c r="G321" s="55">
        <v>0</v>
      </c>
      <c r="H321" s="1050">
        <v>10</v>
      </c>
      <c r="I321" s="55">
        <v>1</v>
      </c>
      <c r="J321" s="55">
        <v>9</v>
      </c>
      <c r="K321" s="1050">
        <v>9</v>
      </c>
      <c r="L321" s="55">
        <v>8</v>
      </c>
      <c r="M321" s="55">
        <v>1</v>
      </c>
      <c r="N321" s="55">
        <v>0</v>
      </c>
      <c r="O321" s="99">
        <v>0</v>
      </c>
    </row>
    <row r="322" spans="1:15" ht="15.75" x14ac:dyDescent="0.25">
      <c r="A322" s="620" t="s">
        <v>674</v>
      </c>
      <c r="B322" s="14">
        <v>5</v>
      </c>
      <c r="C322" s="40">
        <f t="shared" si="4"/>
        <v>3</v>
      </c>
      <c r="D322" s="14">
        <v>2</v>
      </c>
      <c r="E322" s="55">
        <v>0</v>
      </c>
      <c r="F322" s="80">
        <v>0</v>
      </c>
      <c r="G322" s="55">
        <v>0</v>
      </c>
      <c r="H322" s="1050">
        <v>2</v>
      </c>
      <c r="I322" s="55">
        <v>0</v>
      </c>
      <c r="J322" s="55">
        <v>2</v>
      </c>
      <c r="K322" s="1050">
        <v>0</v>
      </c>
      <c r="L322" s="55">
        <v>0</v>
      </c>
      <c r="M322" s="55">
        <v>0</v>
      </c>
      <c r="N322" s="55">
        <v>1</v>
      </c>
      <c r="O322" s="99">
        <v>0</v>
      </c>
    </row>
    <row r="323" spans="1:15" ht="15.75" x14ac:dyDescent="0.25">
      <c r="A323" s="620" t="s">
        <v>675</v>
      </c>
      <c r="B323" s="14">
        <v>2</v>
      </c>
      <c r="C323" s="40">
        <f t="shared" si="4"/>
        <v>1</v>
      </c>
      <c r="D323" s="14">
        <v>1</v>
      </c>
      <c r="E323" s="55">
        <v>0</v>
      </c>
      <c r="F323" s="80">
        <v>0</v>
      </c>
      <c r="G323" s="55">
        <v>0</v>
      </c>
      <c r="H323" s="1050">
        <v>1</v>
      </c>
      <c r="I323" s="55">
        <v>0</v>
      </c>
      <c r="J323" s="55">
        <v>1</v>
      </c>
      <c r="K323" s="1050">
        <v>0</v>
      </c>
      <c r="L323" s="55">
        <v>0</v>
      </c>
      <c r="M323" s="55">
        <v>0</v>
      </c>
      <c r="N323" s="55">
        <v>0</v>
      </c>
      <c r="O323" s="99">
        <v>0</v>
      </c>
    </row>
    <row r="324" spans="1:15" ht="15.75" x14ac:dyDescent="0.25">
      <c r="A324" s="620" t="s">
        <v>676</v>
      </c>
      <c r="B324" s="14">
        <v>1</v>
      </c>
      <c r="C324" s="40">
        <f t="shared" si="4"/>
        <v>1</v>
      </c>
      <c r="D324" s="14">
        <v>0</v>
      </c>
      <c r="E324" s="55">
        <v>0</v>
      </c>
      <c r="F324" s="80">
        <v>0</v>
      </c>
      <c r="G324" s="55">
        <v>0</v>
      </c>
      <c r="H324" s="1050">
        <v>1</v>
      </c>
      <c r="I324" s="55">
        <v>0</v>
      </c>
      <c r="J324" s="55">
        <v>1</v>
      </c>
      <c r="K324" s="1050">
        <v>0</v>
      </c>
      <c r="L324" s="55">
        <v>0</v>
      </c>
      <c r="M324" s="55">
        <v>0</v>
      </c>
      <c r="N324" s="55">
        <v>0</v>
      </c>
      <c r="O324" s="99">
        <v>0</v>
      </c>
    </row>
    <row r="325" spans="1:15" ht="15.75" x14ac:dyDescent="0.25">
      <c r="A325" s="620" t="s">
        <v>677</v>
      </c>
      <c r="B325" s="14">
        <v>17</v>
      </c>
      <c r="C325" s="40">
        <f t="shared" si="4"/>
        <v>9</v>
      </c>
      <c r="D325" s="14">
        <v>8</v>
      </c>
      <c r="E325" s="55">
        <v>1</v>
      </c>
      <c r="F325" s="80">
        <v>0</v>
      </c>
      <c r="G325" s="55">
        <v>0</v>
      </c>
      <c r="H325" s="1050">
        <v>7</v>
      </c>
      <c r="I325" s="55">
        <v>1</v>
      </c>
      <c r="J325" s="55">
        <v>6</v>
      </c>
      <c r="K325" s="1050">
        <v>1</v>
      </c>
      <c r="L325" s="55">
        <v>1</v>
      </c>
      <c r="M325" s="55">
        <v>0</v>
      </c>
      <c r="N325" s="55">
        <v>0</v>
      </c>
      <c r="O325" s="99">
        <v>0</v>
      </c>
    </row>
    <row r="326" spans="1:15" ht="15.75" x14ac:dyDescent="0.25">
      <c r="A326" s="620" t="s">
        <v>678</v>
      </c>
      <c r="B326" s="14">
        <v>1</v>
      </c>
      <c r="C326" s="40">
        <f t="shared" si="4"/>
        <v>1</v>
      </c>
      <c r="D326" s="14">
        <v>0</v>
      </c>
      <c r="E326" s="55">
        <v>0</v>
      </c>
      <c r="F326" s="80">
        <v>0</v>
      </c>
      <c r="G326" s="55">
        <v>0</v>
      </c>
      <c r="H326" s="1050">
        <v>1</v>
      </c>
      <c r="I326" s="55">
        <v>0</v>
      </c>
      <c r="J326" s="55">
        <v>1</v>
      </c>
      <c r="K326" s="1050">
        <v>0</v>
      </c>
      <c r="L326" s="55">
        <v>0</v>
      </c>
      <c r="M326" s="55">
        <v>0</v>
      </c>
      <c r="N326" s="55">
        <v>0</v>
      </c>
      <c r="O326" s="99">
        <v>0</v>
      </c>
    </row>
    <row r="327" spans="1:15" ht="15.75" x14ac:dyDescent="0.25">
      <c r="A327" s="620" t="s">
        <v>679</v>
      </c>
      <c r="B327" s="14">
        <v>1</v>
      </c>
      <c r="C327" s="40">
        <f t="shared" ref="C327:C390" si="5">B327-D327</f>
        <v>1</v>
      </c>
      <c r="D327" s="14">
        <v>0</v>
      </c>
      <c r="E327" s="55">
        <v>0</v>
      </c>
      <c r="F327" s="80">
        <v>0</v>
      </c>
      <c r="G327" s="55">
        <v>0</v>
      </c>
      <c r="H327" s="1050">
        <v>1</v>
      </c>
      <c r="I327" s="55">
        <v>1</v>
      </c>
      <c r="J327" s="55">
        <v>0</v>
      </c>
      <c r="K327" s="1050">
        <v>0</v>
      </c>
      <c r="L327" s="55">
        <v>0</v>
      </c>
      <c r="M327" s="55">
        <v>0</v>
      </c>
      <c r="N327" s="55">
        <v>0</v>
      </c>
      <c r="O327" s="99">
        <v>0</v>
      </c>
    </row>
    <row r="328" spans="1:15" ht="15.75" x14ac:dyDescent="0.25">
      <c r="A328" s="620" t="s">
        <v>680</v>
      </c>
      <c r="B328" s="14">
        <v>2</v>
      </c>
      <c r="C328" s="40">
        <f t="shared" si="5"/>
        <v>1</v>
      </c>
      <c r="D328" s="14">
        <v>1</v>
      </c>
      <c r="E328" s="55">
        <v>0</v>
      </c>
      <c r="F328" s="80">
        <v>0</v>
      </c>
      <c r="G328" s="55">
        <v>0</v>
      </c>
      <c r="H328" s="1050">
        <v>1</v>
      </c>
      <c r="I328" s="55">
        <v>0</v>
      </c>
      <c r="J328" s="55">
        <v>1</v>
      </c>
      <c r="K328" s="1050">
        <v>0</v>
      </c>
      <c r="L328" s="55">
        <v>0</v>
      </c>
      <c r="M328" s="55">
        <v>0</v>
      </c>
      <c r="N328" s="55">
        <v>0</v>
      </c>
      <c r="O328" s="99">
        <v>0</v>
      </c>
    </row>
    <row r="329" spans="1:15" ht="15.75" x14ac:dyDescent="0.25">
      <c r="A329" s="620" t="s">
        <v>681</v>
      </c>
      <c r="B329" s="14">
        <v>19</v>
      </c>
      <c r="C329" s="40">
        <f t="shared" si="5"/>
        <v>6</v>
      </c>
      <c r="D329" s="14">
        <v>13</v>
      </c>
      <c r="E329" s="55">
        <v>0</v>
      </c>
      <c r="F329" s="80">
        <v>0</v>
      </c>
      <c r="G329" s="55">
        <v>0</v>
      </c>
      <c r="H329" s="1050">
        <v>5</v>
      </c>
      <c r="I329" s="55">
        <v>0</v>
      </c>
      <c r="J329" s="55">
        <v>5</v>
      </c>
      <c r="K329" s="1050">
        <v>0</v>
      </c>
      <c r="L329" s="55">
        <v>0</v>
      </c>
      <c r="M329" s="55">
        <v>0</v>
      </c>
      <c r="N329" s="55">
        <v>1</v>
      </c>
      <c r="O329" s="99">
        <v>0</v>
      </c>
    </row>
    <row r="330" spans="1:15" ht="15.75" x14ac:dyDescent="0.25">
      <c r="A330" s="620" t="s">
        <v>682</v>
      </c>
      <c r="B330" s="14">
        <v>3</v>
      </c>
      <c r="C330" s="40">
        <f t="shared" si="5"/>
        <v>3</v>
      </c>
      <c r="D330" s="14">
        <v>0</v>
      </c>
      <c r="E330" s="55">
        <v>0</v>
      </c>
      <c r="F330" s="80">
        <v>0</v>
      </c>
      <c r="G330" s="55">
        <v>0</v>
      </c>
      <c r="H330" s="1050">
        <v>2</v>
      </c>
      <c r="I330" s="55">
        <v>0</v>
      </c>
      <c r="J330" s="55">
        <v>2</v>
      </c>
      <c r="K330" s="1050">
        <v>1</v>
      </c>
      <c r="L330" s="55">
        <v>0</v>
      </c>
      <c r="M330" s="55">
        <v>1</v>
      </c>
      <c r="N330" s="55">
        <v>0</v>
      </c>
      <c r="O330" s="99">
        <v>0</v>
      </c>
    </row>
    <row r="331" spans="1:15" ht="15.75" x14ac:dyDescent="0.25">
      <c r="A331" s="620" t="s">
        <v>683</v>
      </c>
      <c r="B331" s="14">
        <v>25</v>
      </c>
      <c r="C331" s="40">
        <f t="shared" si="5"/>
        <v>20</v>
      </c>
      <c r="D331" s="14">
        <v>5</v>
      </c>
      <c r="E331" s="55">
        <v>2</v>
      </c>
      <c r="F331" s="80">
        <v>0</v>
      </c>
      <c r="G331" s="55">
        <v>0</v>
      </c>
      <c r="H331" s="1050">
        <v>13</v>
      </c>
      <c r="I331" s="55">
        <v>4</v>
      </c>
      <c r="J331" s="55">
        <v>9</v>
      </c>
      <c r="K331" s="1050">
        <v>5</v>
      </c>
      <c r="L331" s="55">
        <v>4</v>
      </c>
      <c r="M331" s="55">
        <v>1</v>
      </c>
      <c r="N331" s="55">
        <v>0</v>
      </c>
      <c r="O331" s="99">
        <v>0</v>
      </c>
    </row>
    <row r="332" spans="1:15" ht="15.75" x14ac:dyDescent="0.25">
      <c r="A332" s="620" t="s">
        <v>684</v>
      </c>
      <c r="B332" s="14">
        <v>2</v>
      </c>
      <c r="C332" s="40">
        <f t="shared" si="5"/>
        <v>1</v>
      </c>
      <c r="D332" s="14">
        <v>1</v>
      </c>
      <c r="E332" s="55">
        <v>0</v>
      </c>
      <c r="F332" s="80">
        <v>0</v>
      </c>
      <c r="G332" s="55">
        <v>0</v>
      </c>
      <c r="H332" s="1050">
        <v>1</v>
      </c>
      <c r="I332" s="55">
        <v>0</v>
      </c>
      <c r="J332" s="55">
        <v>1</v>
      </c>
      <c r="K332" s="1050">
        <v>0</v>
      </c>
      <c r="L332" s="55">
        <v>0</v>
      </c>
      <c r="M332" s="55">
        <v>0</v>
      </c>
      <c r="N332" s="55">
        <v>0</v>
      </c>
      <c r="O332" s="99">
        <v>0</v>
      </c>
    </row>
    <row r="333" spans="1:15" ht="15.75" x14ac:dyDescent="0.25">
      <c r="A333" s="620" t="s">
        <v>685</v>
      </c>
      <c r="B333" s="14">
        <v>11</v>
      </c>
      <c r="C333" s="40">
        <f t="shared" si="5"/>
        <v>7</v>
      </c>
      <c r="D333" s="14">
        <v>4</v>
      </c>
      <c r="E333" s="55">
        <v>0</v>
      </c>
      <c r="F333" s="80">
        <v>0</v>
      </c>
      <c r="G333" s="55">
        <v>0</v>
      </c>
      <c r="H333" s="1050">
        <v>6</v>
      </c>
      <c r="I333" s="55">
        <v>0</v>
      </c>
      <c r="J333" s="55">
        <v>6</v>
      </c>
      <c r="K333" s="1050">
        <v>1</v>
      </c>
      <c r="L333" s="55">
        <v>1</v>
      </c>
      <c r="M333" s="55">
        <v>0</v>
      </c>
      <c r="N333" s="55">
        <v>0</v>
      </c>
      <c r="O333" s="99">
        <v>0</v>
      </c>
    </row>
    <row r="334" spans="1:15" ht="15.75" x14ac:dyDescent="0.25">
      <c r="A334" s="620" t="s">
        <v>686</v>
      </c>
      <c r="B334" s="14">
        <v>1</v>
      </c>
      <c r="C334" s="40">
        <f t="shared" si="5"/>
        <v>1</v>
      </c>
      <c r="D334" s="14">
        <v>0</v>
      </c>
      <c r="E334" s="55">
        <v>0</v>
      </c>
      <c r="F334" s="80">
        <v>0</v>
      </c>
      <c r="G334" s="55">
        <v>0</v>
      </c>
      <c r="H334" s="1050">
        <v>1</v>
      </c>
      <c r="I334" s="55">
        <v>0</v>
      </c>
      <c r="J334" s="55">
        <v>1</v>
      </c>
      <c r="K334" s="1050">
        <v>0</v>
      </c>
      <c r="L334" s="55">
        <v>0</v>
      </c>
      <c r="M334" s="55">
        <v>0</v>
      </c>
      <c r="N334" s="55">
        <v>0</v>
      </c>
      <c r="O334" s="99">
        <v>0</v>
      </c>
    </row>
    <row r="335" spans="1:15" ht="15.75" x14ac:dyDescent="0.25">
      <c r="A335" s="620" t="s">
        <v>687</v>
      </c>
      <c r="B335" s="14">
        <v>1</v>
      </c>
      <c r="C335" s="40">
        <f t="shared" si="5"/>
        <v>1</v>
      </c>
      <c r="D335" s="14">
        <v>0</v>
      </c>
      <c r="E335" s="55">
        <v>0</v>
      </c>
      <c r="F335" s="80">
        <v>0</v>
      </c>
      <c r="G335" s="55">
        <v>0</v>
      </c>
      <c r="H335" s="1050">
        <v>1</v>
      </c>
      <c r="I335" s="55">
        <v>0</v>
      </c>
      <c r="J335" s="55">
        <v>1</v>
      </c>
      <c r="K335" s="1050">
        <v>0</v>
      </c>
      <c r="L335" s="55">
        <v>0</v>
      </c>
      <c r="M335" s="55">
        <v>0</v>
      </c>
      <c r="N335" s="55">
        <v>0</v>
      </c>
      <c r="O335" s="99">
        <v>0</v>
      </c>
    </row>
    <row r="336" spans="1:15" ht="15.75" x14ac:dyDescent="0.25">
      <c r="A336" s="620" t="s">
        <v>688</v>
      </c>
      <c r="B336" s="14">
        <v>16</v>
      </c>
      <c r="C336" s="40">
        <f t="shared" si="5"/>
        <v>10</v>
      </c>
      <c r="D336" s="14">
        <v>6</v>
      </c>
      <c r="E336" s="55">
        <v>2</v>
      </c>
      <c r="F336" s="80">
        <v>0</v>
      </c>
      <c r="G336" s="55">
        <v>0</v>
      </c>
      <c r="H336" s="1050">
        <v>7</v>
      </c>
      <c r="I336" s="55">
        <v>2</v>
      </c>
      <c r="J336" s="55">
        <v>5</v>
      </c>
      <c r="K336" s="1050">
        <v>1</v>
      </c>
      <c r="L336" s="55">
        <v>1</v>
      </c>
      <c r="M336" s="55">
        <v>0</v>
      </c>
      <c r="N336" s="55">
        <v>0</v>
      </c>
      <c r="O336" s="99">
        <v>0</v>
      </c>
    </row>
    <row r="337" spans="1:15" ht="15.75" x14ac:dyDescent="0.25">
      <c r="A337" s="620" t="s">
        <v>689</v>
      </c>
      <c r="B337" s="14">
        <v>6</v>
      </c>
      <c r="C337" s="40">
        <f t="shared" si="5"/>
        <v>1</v>
      </c>
      <c r="D337" s="14">
        <v>5</v>
      </c>
      <c r="E337" s="55">
        <v>0</v>
      </c>
      <c r="F337" s="80">
        <v>0</v>
      </c>
      <c r="G337" s="55">
        <v>0</v>
      </c>
      <c r="H337" s="1050">
        <v>1</v>
      </c>
      <c r="I337" s="55">
        <v>0</v>
      </c>
      <c r="J337" s="55">
        <v>1</v>
      </c>
      <c r="K337" s="1050">
        <v>0</v>
      </c>
      <c r="L337" s="55">
        <v>0</v>
      </c>
      <c r="M337" s="55">
        <v>0</v>
      </c>
      <c r="N337" s="55">
        <v>0</v>
      </c>
      <c r="O337" s="99">
        <v>0</v>
      </c>
    </row>
    <row r="338" spans="1:15" ht="15.75" x14ac:dyDescent="0.25">
      <c r="A338" s="620" t="s">
        <v>690</v>
      </c>
      <c r="B338" s="14">
        <v>8</v>
      </c>
      <c r="C338" s="40">
        <f t="shared" si="5"/>
        <v>3</v>
      </c>
      <c r="D338" s="14">
        <v>5</v>
      </c>
      <c r="E338" s="55">
        <v>0</v>
      </c>
      <c r="F338" s="80">
        <v>0</v>
      </c>
      <c r="G338" s="55">
        <v>0</v>
      </c>
      <c r="H338" s="1050">
        <v>3</v>
      </c>
      <c r="I338" s="55">
        <v>0</v>
      </c>
      <c r="J338" s="55">
        <v>3</v>
      </c>
      <c r="K338" s="1050">
        <v>0</v>
      </c>
      <c r="L338" s="55">
        <v>0</v>
      </c>
      <c r="M338" s="55">
        <v>0</v>
      </c>
      <c r="N338" s="55">
        <v>0</v>
      </c>
      <c r="O338" s="99">
        <v>0</v>
      </c>
    </row>
    <row r="339" spans="1:15" ht="15.75" x14ac:dyDescent="0.25">
      <c r="A339" s="620" t="s">
        <v>691</v>
      </c>
      <c r="B339" s="14">
        <v>1</v>
      </c>
      <c r="C339" s="40">
        <f t="shared" si="5"/>
        <v>1</v>
      </c>
      <c r="D339" s="14">
        <v>0</v>
      </c>
      <c r="E339" s="55">
        <v>0</v>
      </c>
      <c r="F339" s="80">
        <v>0</v>
      </c>
      <c r="G339" s="55">
        <v>0</v>
      </c>
      <c r="H339" s="1050">
        <v>1</v>
      </c>
      <c r="I339" s="55">
        <v>0</v>
      </c>
      <c r="J339" s="55">
        <v>1</v>
      </c>
      <c r="K339" s="1050">
        <v>0</v>
      </c>
      <c r="L339" s="55">
        <v>0</v>
      </c>
      <c r="M339" s="55">
        <v>0</v>
      </c>
      <c r="N339" s="55">
        <v>0</v>
      </c>
      <c r="O339" s="99">
        <v>0</v>
      </c>
    </row>
    <row r="340" spans="1:15" ht="15.75" x14ac:dyDescent="0.25">
      <c r="A340" s="620" t="s">
        <v>692</v>
      </c>
      <c r="B340" s="14">
        <v>26</v>
      </c>
      <c r="C340" s="40">
        <f t="shared" si="5"/>
        <v>12</v>
      </c>
      <c r="D340" s="14">
        <v>14</v>
      </c>
      <c r="E340" s="55">
        <v>1</v>
      </c>
      <c r="F340" s="80">
        <v>0</v>
      </c>
      <c r="G340" s="55">
        <v>0</v>
      </c>
      <c r="H340" s="1050">
        <v>6</v>
      </c>
      <c r="I340" s="55">
        <v>1</v>
      </c>
      <c r="J340" s="55">
        <v>5</v>
      </c>
      <c r="K340" s="1050">
        <v>3</v>
      </c>
      <c r="L340" s="55">
        <v>3</v>
      </c>
      <c r="M340" s="55">
        <v>0</v>
      </c>
      <c r="N340" s="55">
        <v>0</v>
      </c>
      <c r="O340" s="99">
        <v>2</v>
      </c>
    </row>
    <row r="341" spans="1:15" ht="15.75" x14ac:dyDescent="0.25">
      <c r="A341" s="620" t="s">
        <v>693</v>
      </c>
      <c r="B341" s="14">
        <v>1</v>
      </c>
      <c r="C341" s="40">
        <f t="shared" si="5"/>
        <v>1</v>
      </c>
      <c r="D341" s="14">
        <v>0</v>
      </c>
      <c r="E341" s="55">
        <v>0</v>
      </c>
      <c r="F341" s="80">
        <v>0</v>
      </c>
      <c r="G341" s="55">
        <v>0</v>
      </c>
      <c r="H341" s="1050">
        <v>1</v>
      </c>
      <c r="I341" s="55">
        <v>0</v>
      </c>
      <c r="J341" s="55">
        <v>1</v>
      </c>
      <c r="K341" s="1050">
        <v>0</v>
      </c>
      <c r="L341" s="55">
        <v>0</v>
      </c>
      <c r="M341" s="55">
        <v>0</v>
      </c>
      <c r="N341" s="55">
        <v>0</v>
      </c>
      <c r="O341" s="99">
        <v>0</v>
      </c>
    </row>
    <row r="342" spans="1:15" ht="15.75" x14ac:dyDescent="0.25">
      <c r="A342" s="620" t="s">
        <v>694</v>
      </c>
      <c r="B342" s="14">
        <v>1</v>
      </c>
      <c r="C342" s="40">
        <f t="shared" si="5"/>
        <v>1</v>
      </c>
      <c r="D342" s="14">
        <v>0</v>
      </c>
      <c r="E342" s="55">
        <v>0</v>
      </c>
      <c r="F342" s="80">
        <v>0</v>
      </c>
      <c r="G342" s="55">
        <v>0</v>
      </c>
      <c r="H342" s="1050">
        <v>1</v>
      </c>
      <c r="I342" s="55">
        <v>0</v>
      </c>
      <c r="J342" s="55">
        <v>1</v>
      </c>
      <c r="K342" s="1050">
        <v>0</v>
      </c>
      <c r="L342" s="55">
        <v>0</v>
      </c>
      <c r="M342" s="55">
        <v>0</v>
      </c>
      <c r="N342" s="55">
        <v>0</v>
      </c>
      <c r="O342" s="99">
        <v>0</v>
      </c>
    </row>
    <row r="343" spans="1:15" ht="15.75" x14ac:dyDescent="0.25">
      <c r="A343" s="620" t="s">
        <v>695</v>
      </c>
      <c r="B343" s="14">
        <v>3</v>
      </c>
      <c r="C343" s="40">
        <f t="shared" si="5"/>
        <v>2</v>
      </c>
      <c r="D343" s="14">
        <v>1</v>
      </c>
      <c r="E343" s="55">
        <v>0</v>
      </c>
      <c r="F343" s="80">
        <v>0</v>
      </c>
      <c r="G343" s="55">
        <v>0</v>
      </c>
      <c r="H343" s="1050">
        <v>2</v>
      </c>
      <c r="I343" s="55">
        <v>1</v>
      </c>
      <c r="J343" s="55">
        <v>1</v>
      </c>
      <c r="K343" s="1050">
        <v>0</v>
      </c>
      <c r="L343" s="55">
        <v>0</v>
      </c>
      <c r="M343" s="55">
        <v>0</v>
      </c>
      <c r="N343" s="55">
        <v>0</v>
      </c>
      <c r="O343" s="99">
        <v>0</v>
      </c>
    </row>
    <row r="344" spans="1:15" ht="15.75" x14ac:dyDescent="0.25">
      <c r="A344" s="620" t="s">
        <v>696</v>
      </c>
      <c r="B344" s="14">
        <v>1</v>
      </c>
      <c r="C344" s="40">
        <f t="shared" si="5"/>
        <v>1</v>
      </c>
      <c r="D344" s="14">
        <v>0</v>
      </c>
      <c r="E344" s="55">
        <v>0</v>
      </c>
      <c r="F344" s="80">
        <v>0</v>
      </c>
      <c r="G344" s="55">
        <v>0</v>
      </c>
      <c r="H344" s="1050">
        <v>1</v>
      </c>
      <c r="I344" s="55">
        <v>0</v>
      </c>
      <c r="J344" s="55">
        <v>1</v>
      </c>
      <c r="K344" s="1050">
        <v>0</v>
      </c>
      <c r="L344" s="55">
        <v>0</v>
      </c>
      <c r="M344" s="55">
        <v>0</v>
      </c>
      <c r="N344" s="55">
        <v>0</v>
      </c>
      <c r="O344" s="99">
        <v>0</v>
      </c>
    </row>
    <row r="345" spans="1:15" ht="15.75" x14ac:dyDescent="0.25">
      <c r="A345" s="620" t="s">
        <v>697</v>
      </c>
      <c r="B345" s="14">
        <v>1</v>
      </c>
      <c r="C345" s="40">
        <f t="shared" si="5"/>
        <v>1</v>
      </c>
      <c r="D345" s="14">
        <v>0</v>
      </c>
      <c r="E345" s="55">
        <v>0</v>
      </c>
      <c r="F345" s="80">
        <v>0</v>
      </c>
      <c r="G345" s="55">
        <v>0</v>
      </c>
      <c r="H345" s="1050">
        <v>1</v>
      </c>
      <c r="I345" s="55">
        <v>0</v>
      </c>
      <c r="J345" s="55">
        <v>1</v>
      </c>
      <c r="K345" s="1050">
        <v>0</v>
      </c>
      <c r="L345" s="55">
        <v>0</v>
      </c>
      <c r="M345" s="55">
        <v>0</v>
      </c>
      <c r="N345" s="55">
        <v>0</v>
      </c>
      <c r="O345" s="99">
        <v>0</v>
      </c>
    </row>
    <row r="346" spans="1:15" ht="15.75" x14ac:dyDescent="0.25">
      <c r="A346" s="620" t="s">
        <v>698</v>
      </c>
      <c r="B346" s="14">
        <v>21</v>
      </c>
      <c r="C346" s="40">
        <f t="shared" si="5"/>
        <v>12</v>
      </c>
      <c r="D346" s="14">
        <v>9</v>
      </c>
      <c r="E346" s="55">
        <v>1</v>
      </c>
      <c r="F346" s="80">
        <v>1</v>
      </c>
      <c r="G346" s="55">
        <v>0</v>
      </c>
      <c r="H346" s="1050">
        <v>7</v>
      </c>
      <c r="I346" s="55">
        <v>2</v>
      </c>
      <c r="J346" s="55">
        <v>5</v>
      </c>
      <c r="K346" s="1050">
        <v>3</v>
      </c>
      <c r="L346" s="55">
        <v>3</v>
      </c>
      <c r="M346" s="55">
        <v>0</v>
      </c>
      <c r="N346" s="55">
        <v>0</v>
      </c>
      <c r="O346" s="99">
        <v>0</v>
      </c>
    </row>
    <row r="347" spans="1:15" ht="15.75" x14ac:dyDescent="0.25">
      <c r="A347" s="620" t="s">
        <v>699</v>
      </c>
      <c r="B347" s="14">
        <v>13</v>
      </c>
      <c r="C347" s="40">
        <f t="shared" si="5"/>
        <v>6</v>
      </c>
      <c r="D347" s="14">
        <v>7</v>
      </c>
      <c r="E347" s="55">
        <v>0</v>
      </c>
      <c r="F347" s="80">
        <v>0</v>
      </c>
      <c r="G347" s="55">
        <v>0</v>
      </c>
      <c r="H347" s="1050">
        <v>4</v>
      </c>
      <c r="I347" s="55">
        <v>1</v>
      </c>
      <c r="J347" s="55">
        <v>3</v>
      </c>
      <c r="K347" s="1050">
        <v>2</v>
      </c>
      <c r="L347" s="55">
        <v>2</v>
      </c>
      <c r="M347" s="55">
        <v>0</v>
      </c>
      <c r="N347" s="55">
        <v>0</v>
      </c>
      <c r="O347" s="99">
        <v>0</v>
      </c>
    </row>
    <row r="348" spans="1:15" ht="15.75" x14ac:dyDescent="0.25">
      <c r="A348" s="620" t="s">
        <v>700</v>
      </c>
      <c r="B348" s="14">
        <v>1</v>
      </c>
      <c r="C348" s="40">
        <f t="shared" si="5"/>
        <v>1</v>
      </c>
      <c r="D348" s="14">
        <v>0</v>
      </c>
      <c r="E348" s="55">
        <v>0</v>
      </c>
      <c r="F348" s="80">
        <v>0</v>
      </c>
      <c r="G348" s="55">
        <v>0</v>
      </c>
      <c r="H348" s="1050">
        <v>1</v>
      </c>
      <c r="I348" s="55">
        <v>0</v>
      </c>
      <c r="J348" s="55">
        <v>1</v>
      </c>
      <c r="K348" s="1050">
        <v>0</v>
      </c>
      <c r="L348" s="55">
        <v>0</v>
      </c>
      <c r="M348" s="55">
        <v>0</v>
      </c>
      <c r="N348" s="55">
        <v>0</v>
      </c>
      <c r="O348" s="99">
        <v>0</v>
      </c>
    </row>
    <row r="349" spans="1:15" ht="15.75" x14ac:dyDescent="0.25">
      <c r="A349" s="620" t="s">
        <v>767</v>
      </c>
      <c r="B349" s="14">
        <v>1</v>
      </c>
      <c r="C349" s="40">
        <f t="shared" si="5"/>
        <v>1</v>
      </c>
      <c r="D349" s="14">
        <v>0</v>
      </c>
      <c r="E349" s="55">
        <v>0</v>
      </c>
      <c r="F349" s="80">
        <v>0</v>
      </c>
      <c r="G349" s="55">
        <v>0</v>
      </c>
      <c r="H349" s="1050">
        <v>1</v>
      </c>
      <c r="I349" s="55">
        <v>0</v>
      </c>
      <c r="J349" s="55">
        <v>1</v>
      </c>
      <c r="K349" s="1050">
        <v>0</v>
      </c>
      <c r="L349" s="55">
        <v>0</v>
      </c>
      <c r="M349" s="55">
        <v>0</v>
      </c>
      <c r="N349" s="55">
        <v>0</v>
      </c>
      <c r="O349" s="99">
        <v>0</v>
      </c>
    </row>
    <row r="350" spans="1:15" ht="15.75" x14ac:dyDescent="0.25">
      <c r="A350" s="620" t="s">
        <v>701</v>
      </c>
      <c r="B350" s="14">
        <v>1</v>
      </c>
      <c r="C350" s="40">
        <f t="shared" si="5"/>
        <v>1</v>
      </c>
      <c r="D350" s="14">
        <v>0</v>
      </c>
      <c r="E350" s="55">
        <v>0</v>
      </c>
      <c r="F350" s="80">
        <v>0</v>
      </c>
      <c r="G350" s="55">
        <v>0</v>
      </c>
      <c r="H350" s="1050">
        <v>1</v>
      </c>
      <c r="I350" s="55">
        <v>0</v>
      </c>
      <c r="J350" s="55">
        <v>1</v>
      </c>
      <c r="K350" s="1050">
        <v>0</v>
      </c>
      <c r="L350" s="55">
        <v>0</v>
      </c>
      <c r="M350" s="55">
        <v>0</v>
      </c>
      <c r="N350" s="55">
        <v>0</v>
      </c>
      <c r="O350" s="99">
        <v>0</v>
      </c>
    </row>
    <row r="351" spans="1:15" ht="15.75" x14ac:dyDescent="0.25">
      <c r="A351" s="620" t="s">
        <v>702</v>
      </c>
      <c r="B351" s="14">
        <v>7</v>
      </c>
      <c r="C351" s="40">
        <f t="shared" si="5"/>
        <v>3</v>
      </c>
      <c r="D351" s="14">
        <v>4</v>
      </c>
      <c r="E351" s="55">
        <v>0</v>
      </c>
      <c r="F351" s="80">
        <v>0</v>
      </c>
      <c r="G351" s="55">
        <v>0</v>
      </c>
      <c r="H351" s="1050">
        <v>2</v>
      </c>
      <c r="I351" s="55">
        <v>1</v>
      </c>
      <c r="J351" s="55">
        <v>1</v>
      </c>
      <c r="K351" s="1050">
        <v>1</v>
      </c>
      <c r="L351" s="55">
        <v>1</v>
      </c>
      <c r="M351" s="55">
        <v>0</v>
      </c>
      <c r="N351" s="55">
        <v>0</v>
      </c>
      <c r="O351" s="99">
        <v>0</v>
      </c>
    </row>
    <row r="352" spans="1:15" ht="15.75" x14ac:dyDescent="0.25">
      <c r="A352" s="620" t="s">
        <v>703</v>
      </c>
      <c r="B352" s="14">
        <v>1</v>
      </c>
      <c r="C352" s="40">
        <f t="shared" si="5"/>
        <v>1</v>
      </c>
      <c r="D352" s="14">
        <v>0</v>
      </c>
      <c r="E352" s="55">
        <v>0</v>
      </c>
      <c r="F352" s="80">
        <v>0</v>
      </c>
      <c r="G352" s="55">
        <v>0</v>
      </c>
      <c r="H352" s="1050">
        <v>1</v>
      </c>
      <c r="I352" s="55">
        <v>0</v>
      </c>
      <c r="J352" s="55">
        <v>1</v>
      </c>
      <c r="K352" s="1050">
        <v>0</v>
      </c>
      <c r="L352" s="55">
        <v>0</v>
      </c>
      <c r="M352" s="55">
        <v>0</v>
      </c>
      <c r="N352" s="55">
        <v>0</v>
      </c>
      <c r="O352" s="99">
        <v>0</v>
      </c>
    </row>
    <row r="353" spans="1:15" ht="15.75" x14ac:dyDescent="0.25">
      <c r="A353" s="620" t="s">
        <v>704</v>
      </c>
      <c r="B353" s="14">
        <v>2</v>
      </c>
      <c r="C353" s="40">
        <f t="shared" si="5"/>
        <v>1</v>
      </c>
      <c r="D353" s="14">
        <v>1</v>
      </c>
      <c r="E353" s="55">
        <v>0</v>
      </c>
      <c r="F353" s="80">
        <v>0</v>
      </c>
      <c r="G353" s="55">
        <v>0</v>
      </c>
      <c r="H353" s="1050">
        <v>1</v>
      </c>
      <c r="I353" s="55">
        <v>0</v>
      </c>
      <c r="J353" s="55">
        <v>1</v>
      </c>
      <c r="K353" s="1050">
        <v>0</v>
      </c>
      <c r="L353" s="55">
        <v>0</v>
      </c>
      <c r="M353" s="55">
        <v>0</v>
      </c>
      <c r="N353" s="55">
        <v>0</v>
      </c>
      <c r="O353" s="99">
        <v>0</v>
      </c>
    </row>
    <row r="354" spans="1:15" ht="15.75" x14ac:dyDescent="0.25">
      <c r="A354" s="620" t="s">
        <v>705</v>
      </c>
      <c r="B354" s="14">
        <v>1</v>
      </c>
      <c r="C354" s="40">
        <f t="shared" si="5"/>
        <v>1</v>
      </c>
      <c r="D354" s="14">
        <v>0</v>
      </c>
      <c r="E354" s="55">
        <v>0</v>
      </c>
      <c r="F354" s="80">
        <v>0</v>
      </c>
      <c r="G354" s="55">
        <v>0</v>
      </c>
      <c r="H354" s="1050">
        <v>1</v>
      </c>
      <c r="I354" s="55">
        <v>0</v>
      </c>
      <c r="J354" s="55">
        <v>1</v>
      </c>
      <c r="K354" s="1050">
        <v>0</v>
      </c>
      <c r="L354" s="55">
        <v>0</v>
      </c>
      <c r="M354" s="55">
        <v>0</v>
      </c>
      <c r="N354" s="55">
        <v>0</v>
      </c>
      <c r="O354" s="99">
        <v>0</v>
      </c>
    </row>
    <row r="355" spans="1:15" ht="15.75" x14ac:dyDescent="0.25">
      <c r="A355" s="620" t="s">
        <v>706</v>
      </c>
      <c r="B355" s="14">
        <v>1</v>
      </c>
      <c r="C355" s="40">
        <f t="shared" si="5"/>
        <v>1</v>
      </c>
      <c r="D355" s="14">
        <v>0</v>
      </c>
      <c r="E355" s="55">
        <v>0</v>
      </c>
      <c r="F355" s="80">
        <v>0</v>
      </c>
      <c r="G355" s="55">
        <v>0</v>
      </c>
      <c r="H355" s="1050">
        <v>1</v>
      </c>
      <c r="I355" s="55">
        <v>0</v>
      </c>
      <c r="J355" s="55">
        <v>1</v>
      </c>
      <c r="K355" s="1050">
        <v>0</v>
      </c>
      <c r="L355" s="55">
        <v>0</v>
      </c>
      <c r="M355" s="55">
        <v>0</v>
      </c>
      <c r="N355" s="55">
        <v>0</v>
      </c>
      <c r="O355" s="99">
        <v>0</v>
      </c>
    </row>
    <row r="356" spans="1:15" ht="15.75" x14ac:dyDescent="0.25">
      <c r="A356" s="620" t="s">
        <v>707</v>
      </c>
      <c r="B356" s="14">
        <v>1</v>
      </c>
      <c r="C356" s="40">
        <f t="shared" si="5"/>
        <v>1</v>
      </c>
      <c r="D356" s="14">
        <v>0</v>
      </c>
      <c r="E356" s="55">
        <v>0</v>
      </c>
      <c r="F356" s="80">
        <v>0</v>
      </c>
      <c r="G356" s="55">
        <v>0</v>
      </c>
      <c r="H356" s="1050">
        <v>0</v>
      </c>
      <c r="I356" s="55">
        <v>0</v>
      </c>
      <c r="J356" s="55">
        <v>0</v>
      </c>
      <c r="K356" s="1050">
        <v>0</v>
      </c>
      <c r="L356" s="55">
        <v>0</v>
      </c>
      <c r="M356" s="55">
        <v>0</v>
      </c>
      <c r="N356" s="55">
        <v>0</v>
      </c>
      <c r="O356" s="99">
        <v>1</v>
      </c>
    </row>
    <row r="357" spans="1:15" ht="15.75" x14ac:dyDescent="0.25">
      <c r="A357" s="620" t="s">
        <v>708</v>
      </c>
      <c r="B357" s="14">
        <v>18</v>
      </c>
      <c r="C357" s="40">
        <f t="shared" si="5"/>
        <v>11</v>
      </c>
      <c r="D357" s="14">
        <v>7</v>
      </c>
      <c r="E357" s="55">
        <v>0</v>
      </c>
      <c r="F357" s="80">
        <v>0</v>
      </c>
      <c r="G357" s="55">
        <v>0</v>
      </c>
      <c r="H357" s="1050">
        <v>6</v>
      </c>
      <c r="I357" s="55">
        <v>1</v>
      </c>
      <c r="J357" s="55">
        <v>5</v>
      </c>
      <c r="K357" s="1050">
        <v>5</v>
      </c>
      <c r="L357" s="55">
        <v>5</v>
      </c>
      <c r="M357" s="55">
        <v>0</v>
      </c>
      <c r="N357" s="55">
        <v>0</v>
      </c>
      <c r="O357" s="99">
        <v>0</v>
      </c>
    </row>
    <row r="358" spans="1:15" ht="15.75" x14ac:dyDescent="0.25">
      <c r="A358" s="620" t="s">
        <v>709</v>
      </c>
      <c r="B358" s="14">
        <v>2</v>
      </c>
      <c r="C358" s="40">
        <f t="shared" si="5"/>
        <v>1</v>
      </c>
      <c r="D358" s="14">
        <v>1</v>
      </c>
      <c r="E358" s="55">
        <v>0</v>
      </c>
      <c r="F358" s="80">
        <v>0</v>
      </c>
      <c r="G358" s="55">
        <v>0</v>
      </c>
      <c r="H358" s="1050">
        <v>1</v>
      </c>
      <c r="I358" s="55">
        <v>0</v>
      </c>
      <c r="J358" s="55">
        <v>1</v>
      </c>
      <c r="K358" s="1050">
        <v>0</v>
      </c>
      <c r="L358" s="55">
        <v>0</v>
      </c>
      <c r="M358" s="55">
        <v>0</v>
      </c>
      <c r="N358" s="55">
        <v>0</v>
      </c>
      <c r="O358" s="99">
        <v>0</v>
      </c>
    </row>
    <row r="359" spans="1:15" ht="15.75" x14ac:dyDescent="0.25">
      <c r="A359" s="620" t="s">
        <v>710</v>
      </c>
      <c r="B359" s="14">
        <v>4</v>
      </c>
      <c r="C359" s="40">
        <f t="shared" si="5"/>
        <v>1</v>
      </c>
      <c r="D359" s="14">
        <v>3</v>
      </c>
      <c r="E359" s="55">
        <v>0</v>
      </c>
      <c r="F359" s="80">
        <v>0</v>
      </c>
      <c r="G359" s="55">
        <v>0</v>
      </c>
      <c r="H359" s="1050">
        <v>1</v>
      </c>
      <c r="I359" s="55">
        <v>0</v>
      </c>
      <c r="J359" s="55">
        <v>1</v>
      </c>
      <c r="K359" s="1050">
        <v>0</v>
      </c>
      <c r="L359" s="55">
        <v>0</v>
      </c>
      <c r="M359" s="55">
        <v>0</v>
      </c>
      <c r="N359" s="55">
        <v>0</v>
      </c>
      <c r="O359" s="99">
        <v>0</v>
      </c>
    </row>
    <row r="360" spans="1:15" ht="15.75" x14ac:dyDescent="0.25">
      <c r="A360" s="620" t="s">
        <v>711</v>
      </c>
      <c r="B360" s="14">
        <v>90</v>
      </c>
      <c r="C360" s="40">
        <f t="shared" si="5"/>
        <v>39</v>
      </c>
      <c r="D360" s="14">
        <v>51</v>
      </c>
      <c r="E360" s="55">
        <v>1</v>
      </c>
      <c r="F360" s="80">
        <v>1</v>
      </c>
      <c r="G360" s="55">
        <v>0</v>
      </c>
      <c r="H360" s="1050">
        <v>28</v>
      </c>
      <c r="I360" s="55">
        <v>8</v>
      </c>
      <c r="J360" s="55">
        <v>20</v>
      </c>
      <c r="K360" s="1050">
        <v>7</v>
      </c>
      <c r="L360" s="55">
        <v>2</v>
      </c>
      <c r="M360" s="55">
        <v>5</v>
      </c>
      <c r="N360" s="55">
        <v>2</v>
      </c>
      <c r="O360" s="99">
        <v>0</v>
      </c>
    </row>
    <row r="361" spans="1:15" ht="15.75" x14ac:dyDescent="0.25">
      <c r="A361" s="620" t="s">
        <v>712</v>
      </c>
      <c r="B361" s="14">
        <v>21</v>
      </c>
      <c r="C361" s="40">
        <f t="shared" si="5"/>
        <v>5</v>
      </c>
      <c r="D361" s="14">
        <v>16</v>
      </c>
      <c r="E361" s="55">
        <v>0</v>
      </c>
      <c r="F361" s="80">
        <v>0</v>
      </c>
      <c r="G361" s="55">
        <v>0</v>
      </c>
      <c r="H361" s="1050">
        <v>4</v>
      </c>
      <c r="I361" s="55">
        <v>1</v>
      </c>
      <c r="J361" s="55">
        <v>3</v>
      </c>
      <c r="K361" s="1050">
        <v>1</v>
      </c>
      <c r="L361" s="55">
        <v>0</v>
      </c>
      <c r="M361" s="55">
        <v>1</v>
      </c>
      <c r="N361" s="55">
        <v>0</v>
      </c>
      <c r="O361" s="99">
        <v>0</v>
      </c>
    </row>
    <row r="362" spans="1:15" ht="15.75" x14ac:dyDescent="0.25">
      <c r="A362" s="620" t="s">
        <v>713</v>
      </c>
      <c r="B362" s="14">
        <v>6</v>
      </c>
      <c r="C362" s="40">
        <f t="shared" si="5"/>
        <v>4</v>
      </c>
      <c r="D362" s="14">
        <v>2</v>
      </c>
      <c r="E362" s="55">
        <v>0</v>
      </c>
      <c r="F362" s="80">
        <v>0</v>
      </c>
      <c r="G362" s="55">
        <v>0</v>
      </c>
      <c r="H362" s="1050">
        <v>3</v>
      </c>
      <c r="I362" s="55">
        <v>1</v>
      </c>
      <c r="J362" s="55">
        <v>2</v>
      </c>
      <c r="K362" s="1050">
        <v>1</v>
      </c>
      <c r="L362" s="55">
        <v>1</v>
      </c>
      <c r="M362" s="55">
        <v>0</v>
      </c>
      <c r="N362" s="55">
        <v>0</v>
      </c>
      <c r="O362" s="99">
        <v>0</v>
      </c>
    </row>
    <row r="363" spans="1:15" ht="15.75" x14ac:dyDescent="0.25">
      <c r="A363" s="620" t="s">
        <v>714</v>
      </c>
      <c r="B363" s="14">
        <v>6</v>
      </c>
      <c r="C363" s="40">
        <f t="shared" si="5"/>
        <v>2</v>
      </c>
      <c r="D363" s="14">
        <v>4</v>
      </c>
      <c r="E363" s="55">
        <v>0</v>
      </c>
      <c r="F363" s="80">
        <v>0</v>
      </c>
      <c r="G363" s="55">
        <v>0</v>
      </c>
      <c r="H363" s="1050">
        <v>1</v>
      </c>
      <c r="I363" s="55">
        <v>0</v>
      </c>
      <c r="J363" s="55">
        <v>1</v>
      </c>
      <c r="K363" s="1050">
        <v>0</v>
      </c>
      <c r="L363" s="55">
        <v>0</v>
      </c>
      <c r="M363" s="55">
        <v>0</v>
      </c>
      <c r="N363" s="55">
        <v>1</v>
      </c>
      <c r="O363" s="99">
        <v>0</v>
      </c>
    </row>
    <row r="364" spans="1:15" ht="15.75" x14ac:dyDescent="0.25">
      <c r="A364" s="620" t="s">
        <v>715</v>
      </c>
      <c r="B364" s="14">
        <v>11</v>
      </c>
      <c r="C364" s="40">
        <f t="shared" si="5"/>
        <v>1</v>
      </c>
      <c r="D364" s="14">
        <v>10</v>
      </c>
      <c r="E364" s="55">
        <v>0</v>
      </c>
      <c r="F364" s="80">
        <v>0</v>
      </c>
      <c r="G364" s="55">
        <v>0</v>
      </c>
      <c r="H364" s="1050">
        <v>1</v>
      </c>
      <c r="I364" s="55">
        <v>1</v>
      </c>
      <c r="J364" s="55">
        <v>0</v>
      </c>
      <c r="K364" s="1050">
        <v>0</v>
      </c>
      <c r="L364" s="55">
        <v>0</v>
      </c>
      <c r="M364" s="55">
        <v>0</v>
      </c>
      <c r="N364" s="55">
        <v>0</v>
      </c>
      <c r="O364" s="99">
        <v>0</v>
      </c>
    </row>
    <row r="365" spans="1:15" ht="15.75" x14ac:dyDescent="0.25">
      <c r="A365" s="620" t="s">
        <v>716</v>
      </c>
      <c r="B365" s="14">
        <v>6</v>
      </c>
      <c r="C365" s="40">
        <f t="shared" si="5"/>
        <v>3</v>
      </c>
      <c r="D365" s="14">
        <v>3</v>
      </c>
      <c r="E365" s="55">
        <v>0</v>
      </c>
      <c r="F365" s="80">
        <v>0</v>
      </c>
      <c r="G365" s="55">
        <v>0</v>
      </c>
      <c r="H365" s="1050">
        <v>2</v>
      </c>
      <c r="I365" s="55">
        <v>0</v>
      </c>
      <c r="J365" s="55">
        <v>2</v>
      </c>
      <c r="K365" s="1050">
        <v>1</v>
      </c>
      <c r="L365" s="55">
        <v>0</v>
      </c>
      <c r="M365" s="55">
        <v>1</v>
      </c>
      <c r="N365" s="55">
        <v>0</v>
      </c>
      <c r="O365" s="99">
        <v>0</v>
      </c>
    </row>
    <row r="366" spans="1:15" ht="15.75" x14ac:dyDescent="0.25">
      <c r="A366" s="620" t="s">
        <v>717</v>
      </c>
      <c r="B366" s="14">
        <v>6</v>
      </c>
      <c r="C366" s="40">
        <f t="shared" si="5"/>
        <v>3</v>
      </c>
      <c r="D366" s="14">
        <v>3</v>
      </c>
      <c r="E366" s="55">
        <v>0</v>
      </c>
      <c r="F366" s="80">
        <v>0</v>
      </c>
      <c r="G366" s="55">
        <v>0</v>
      </c>
      <c r="H366" s="1050">
        <v>3</v>
      </c>
      <c r="I366" s="55">
        <v>1</v>
      </c>
      <c r="J366" s="55">
        <v>2</v>
      </c>
      <c r="K366" s="1050">
        <v>0</v>
      </c>
      <c r="L366" s="55">
        <v>0</v>
      </c>
      <c r="M366" s="55">
        <v>0</v>
      </c>
      <c r="N366" s="55">
        <v>0</v>
      </c>
      <c r="O366" s="99">
        <v>0</v>
      </c>
    </row>
    <row r="367" spans="1:15" ht="15.75" x14ac:dyDescent="0.25">
      <c r="A367" s="620" t="s">
        <v>718</v>
      </c>
      <c r="B367" s="14">
        <v>9</v>
      </c>
      <c r="C367" s="40">
        <f t="shared" si="5"/>
        <v>4</v>
      </c>
      <c r="D367" s="14">
        <v>5</v>
      </c>
      <c r="E367" s="55">
        <v>0</v>
      </c>
      <c r="F367" s="80">
        <v>0</v>
      </c>
      <c r="G367" s="55">
        <v>0</v>
      </c>
      <c r="H367" s="1050">
        <v>2</v>
      </c>
      <c r="I367" s="55">
        <v>0</v>
      </c>
      <c r="J367" s="55">
        <v>2</v>
      </c>
      <c r="K367" s="1050">
        <v>1</v>
      </c>
      <c r="L367" s="55">
        <v>0</v>
      </c>
      <c r="M367" s="55">
        <v>1</v>
      </c>
      <c r="N367" s="55">
        <v>1</v>
      </c>
      <c r="O367" s="99">
        <v>0</v>
      </c>
    </row>
    <row r="368" spans="1:15" ht="15.75" x14ac:dyDescent="0.25">
      <c r="A368" s="620" t="s">
        <v>719</v>
      </c>
      <c r="B368" s="14">
        <v>1</v>
      </c>
      <c r="C368" s="40">
        <f t="shared" si="5"/>
        <v>1</v>
      </c>
      <c r="D368" s="14">
        <v>0</v>
      </c>
      <c r="E368" s="55">
        <v>0</v>
      </c>
      <c r="F368" s="80">
        <v>0</v>
      </c>
      <c r="G368" s="55">
        <v>0</v>
      </c>
      <c r="H368" s="1050">
        <v>1</v>
      </c>
      <c r="I368" s="55">
        <v>0</v>
      </c>
      <c r="J368" s="55">
        <v>1</v>
      </c>
      <c r="K368" s="1050">
        <v>0</v>
      </c>
      <c r="L368" s="55">
        <v>0</v>
      </c>
      <c r="M368" s="55">
        <v>0</v>
      </c>
      <c r="N368" s="55">
        <v>0</v>
      </c>
      <c r="O368" s="99">
        <v>0</v>
      </c>
    </row>
    <row r="369" spans="1:15" ht="15.75" x14ac:dyDescent="0.25">
      <c r="A369" s="620" t="s">
        <v>720</v>
      </c>
      <c r="B369" s="14">
        <v>71</v>
      </c>
      <c r="C369" s="40">
        <f t="shared" si="5"/>
        <v>33</v>
      </c>
      <c r="D369" s="14">
        <v>38</v>
      </c>
      <c r="E369" s="55">
        <v>0</v>
      </c>
      <c r="F369" s="80">
        <v>1</v>
      </c>
      <c r="G369" s="55">
        <v>1</v>
      </c>
      <c r="H369" s="1050">
        <v>23</v>
      </c>
      <c r="I369" s="55">
        <v>6</v>
      </c>
      <c r="J369" s="55">
        <v>17</v>
      </c>
      <c r="K369" s="1050">
        <v>5</v>
      </c>
      <c r="L369" s="55">
        <v>2</v>
      </c>
      <c r="M369" s="55">
        <v>3</v>
      </c>
      <c r="N369" s="55">
        <v>2</v>
      </c>
      <c r="O369" s="99">
        <v>1</v>
      </c>
    </row>
    <row r="370" spans="1:15" ht="15.75" x14ac:dyDescent="0.25">
      <c r="A370" s="620" t="s">
        <v>721</v>
      </c>
      <c r="B370" s="14">
        <v>5</v>
      </c>
      <c r="C370" s="40">
        <f t="shared" si="5"/>
        <v>2</v>
      </c>
      <c r="D370" s="14">
        <v>3</v>
      </c>
      <c r="E370" s="55">
        <v>0</v>
      </c>
      <c r="F370" s="80">
        <v>0</v>
      </c>
      <c r="G370" s="55">
        <v>0</v>
      </c>
      <c r="H370" s="1050">
        <v>2</v>
      </c>
      <c r="I370" s="55">
        <v>0</v>
      </c>
      <c r="J370" s="55">
        <v>2</v>
      </c>
      <c r="K370" s="1050">
        <v>0</v>
      </c>
      <c r="L370" s="55">
        <v>0</v>
      </c>
      <c r="M370" s="55">
        <v>0</v>
      </c>
      <c r="N370" s="55">
        <v>0</v>
      </c>
      <c r="O370" s="99">
        <v>0</v>
      </c>
    </row>
    <row r="371" spans="1:15" ht="15.75" x14ac:dyDescent="0.25">
      <c r="A371" s="620" t="s">
        <v>722</v>
      </c>
      <c r="B371" s="14">
        <v>3</v>
      </c>
      <c r="C371" s="40">
        <f t="shared" si="5"/>
        <v>2</v>
      </c>
      <c r="D371" s="14">
        <v>1</v>
      </c>
      <c r="E371" s="55">
        <v>0</v>
      </c>
      <c r="F371" s="80">
        <v>0</v>
      </c>
      <c r="G371" s="55">
        <v>0</v>
      </c>
      <c r="H371" s="1050">
        <v>1</v>
      </c>
      <c r="I371" s="55">
        <v>0</v>
      </c>
      <c r="J371" s="55">
        <v>1</v>
      </c>
      <c r="K371" s="1050">
        <v>0</v>
      </c>
      <c r="L371" s="55">
        <v>0</v>
      </c>
      <c r="M371" s="55">
        <v>0</v>
      </c>
      <c r="N371" s="55">
        <v>1</v>
      </c>
      <c r="O371" s="99">
        <v>0</v>
      </c>
    </row>
    <row r="372" spans="1:15" ht="15.75" x14ac:dyDescent="0.25">
      <c r="A372" s="620" t="s">
        <v>723</v>
      </c>
      <c r="B372" s="14">
        <v>5</v>
      </c>
      <c r="C372" s="40">
        <f t="shared" si="5"/>
        <v>3</v>
      </c>
      <c r="D372" s="14">
        <v>2</v>
      </c>
      <c r="E372" s="55">
        <v>0</v>
      </c>
      <c r="F372" s="80">
        <v>0</v>
      </c>
      <c r="G372" s="55">
        <v>0</v>
      </c>
      <c r="H372" s="1050">
        <v>2</v>
      </c>
      <c r="I372" s="55">
        <v>2</v>
      </c>
      <c r="J372" s="55">
        <v>0</v>
      </c>
      <c r="K372" s="1050">
        <v>0</v>
      </c>
      <c r="L372" s="55">
        <v>0</v>
      </c>
      <c r="M372" s="55">
        <v>0</v>
      </c>
      <c r="N372" s="55">
        <v>0</v>
      </c>
      <c r="O372" s="99">
        <v>1</v>
      </c>
    </row>
    <row r="373" spans="1:15" ht="15.75" x14ac:dyDescent="0.25">
      <c r="A373" s="620" t="s">
        <v>724</v>
      </c>
      <c r="B373" s="14">
        <v>4</v>
      </c>
      <c r="C373" s="40">
        <f t="shared" si="5"/>
        <v>1</v>
      </c>
      <c r="D373" s="14">
        <v>3</v>
      </c>
      <c r="E373" s="55">
        <v>0</v>
      </c>
      <c r="F373" s="80">
        <v>0</v>
      </c>
      <c r="G373" s="55">
        <v>0</v>
      </c>
      <c r="H373" s="1050">
        <v>1</v>
      </c>
      <c r="I373" s="55">
        <v>0</v>
      </c>
      <c r="J373" s="55">
        <v>1</v>
      </c>
      <c r="K373" s="1050">
        <v>0</v>
      </c>
      <c r="L373" s="55">
        <v>0</v>
      </c>
      <c r="M373" s="55">
        <v>0</v>
      </c>
      <c r="N373" s="55">
        <v>0</v>
      </c>
      <c r="O373" s="99">
        <v>0</v>
      </c>
    </row>
    <row r="374" spans="1:15" ht="15.75" x14ac:dyDescent="0.25">
      <c r="A374" s="620" t="s">
        <v>725</v>
      </c>
      <c r="B374" s="14">
        <v>2</v>
      </c>
      <c r="C374" s="40">
        <f t="shared" si="5"/>
        <v>1</v>
      </c>
      <c r="D374" s="14">
        <v>1</v>
      </c>
      <c r="E374" s="55">
        <v>0</v>
      </c>
      <c r="F374" s="80">
        <v>0</v>
      </c>
      <c r="G374" s="55">
        <v>0</v>
      </c>
      <c r="H374" s="1050">
        <v>1</v>
      </c>
      <c r="I374" s="55">
        <v>0</v>
      </c>
      <c r="J374" s="55">
        <v>1</v>
      </c>
      <c r="K374" s="1050">
        <v>0</v>
      </c>
      <c r="L374" s="55">
        <v>0</v>
      </c>
      <c r="M374" s="55">
        <v>0</v>
      </c>
      <c r="N374" s="55">
        <v>0</v>
      </c>
      <c r="O374" s="99">
        <v>0</v>
      </c>
    </row>
    <row r="375" spans="1:15" ht="15.75" x14ac:dyDescent="0.25">
      <c r="A375" s="620" t="s">
        <v>726</v>
      </c>
      <c r="B375" s="14">
        <v>3</v>
      </c>
      <c r="C375" s="40">
        <f t="shared" si="5"/>
        <v>1</v>
      </c>
      <c r="D375" s="14">
        <v>2</v>
      </c>
      <c r="E375" s="55">
        <v>0</v>
      </c>
      <c r="F375" s="80">
        <v>0</v>
      </c>
      <c r="G375" s="55">
        <v>0</v>
      </c>
      <c r="H375" s="1050">
        <v>1</v>
      </c>
      <c r="I375" s="55">
        <v>0</v>
      </c>
      <c r="J375" s="55">
        <v>1</v>
      </c>
      <c r="K375" s="1050">
        <v>0</v>
      </c>
      <c r="L375" s="55">
        <v>0</v>
      </c>
      <c r="M375" s="55">
        <v>0</v>
      </c>
      <c r="N375" s="55">
        <v>0</v>
      </c>
      <c r="O375" s="99">
        <v>0</v>
      </c>
    </row>
    <row r="376" spans="1:15" ht="15.75" x14ac:dyDescent="0.25">
      <c r="A376" s="620" t="s">
        <v>727</v>
      </c>
      <c r="B376" s="14">
        <v>10</v>
      </c>
      <c r="C376" s="40">
        <f t="shared" si="5"/>
        <v>2</v>
      </c>
      <c r="D376" s="14">
        <v>8</v>
      </c>
      <c r="E376" s="55">
        <v>0</v>
      </c>
      <c r="F376" s="80">
        <v>0</v>
      </c>
      <c r="G376" s="55">
        <v>0</v>
      </c>
      <c r="H376" s="1050">
        <v>1</v>
      </c>
      <c r="I376" s="55">
        <v>1</v>
      </c>
      <c r="J376" s="55">
        <v>0</v>
      </c>
      <c r="K376" s="1050">
        <v>0</v>
      </c>
      <c r="L376" s="55">
        <v>0</v>
      </c>
      <c r="M376" s="55">
        <v>0</v>
      </c>
      <c r="N376" s="55">
        <v>1</v>
      </c>
      <c r="O376" s="99">
        <v>0</v>
      </c>
    </row>
    <row r="377" spans="1:15" ht="15.75" x14ac:dyDescent="0.25">
      <c r="A377" s="620" t="s">
        <v>728</v>
      </c>
      <c r="B377" s="14">
        <v>12</v>
      </c>
      <c r="C377" s="40">
        <f t="shared" si="5"/>
        <v>6</v>
      </c>
      <c r="D377" s="14">
        <v>6</v>
      </c>
      <c r="E377" s="55">
        <v>0</v>
      </c>
      <c r="F377" s="80">
        <v>1</v>
      </c>
      <c r="G377" s="55">
        <v>0</v>
      </c>
      <c r="H377" s="1050">
        <v>3</v>
      </c>
      <c r="I377" s="55">
        <v>2</v>
      </c>
      <c r="J377" s="55">
        <v>1</v>
      </c>
      <c r="K377" s="1050">
        <v>1</v>
      </c>
      <c r="L377" s="55">
        <v>0</v>
      </c>
      <c r="M377" s="55">
        <v>1</v>
      </c>
      <c r="N377" s="55">
        <v>1</v>
      </c>
      <c r="O377" s="99">
        <v>0</v>
      </c>
    </row>
    <row r="378" spans="1:15" ht="15.75" x14ac:dyDescent="0.25">
      <c r="A378" s="620" t="s">
        <v>729</v>
      </c>
      <c r="B378" s="14">
        <v>2</v>
      </c>
      <c r="C378" s="40">
        <f t="shared" si="5"/>
        <v>0</v>
      </c>
      <c r="D378" s="14">
        <v>2</v>
      </c>
      <c r="E378" s="55">
        <v>0</v>
      </c>
      <c r="F378" s="80">
        <v>0</v>
      </c>
      <c r="G378" s="55">
        <v>0</v>
      </c>
      <c r="H378" s="1050">
        <v>0</v>
      </c>
      <c r="I378" s="55">
        <v>0</v>
      </c>
      <c r="J378" s="55">
        <v>0</v>
      </c>
      <c r="K378" s="1050">
        <v>0</v>
      </c>
      <c r="L378" s="55">
        <v>0</v>
      </c>
      <c r="M378" s="55">
        <v>0</v>
      </c>
      <c r="N378" s="55">
        <v>0</v>
      </c>
      <c r="O378" s="99">
        <v>0</v>
      </c>
    </row>
    <row r="379" spans="1:15" ht="15.75" x14ac:dyDescent="0.25">
      <c r="A379" s="620" t="s">
        <v>730</v>
      </c>
      <c r="B379" s="14">
        <v>2</v>
      </c>
      <c r="C379" s="40">
        <f t="shared" si="5"/>
        <v>1</v>
      </c>
      <c r="D379" s="14">
        <v>1</v>
      </c>
      <c r="E379" s="55">
        <v>0</v>
      </c>
      <c r="F379" s="80">
        <v>0</v>
      </c>
      <c r="G379" s="55">
        <v>0</v>
      </c>
      <c r="H379" s="1050">
        <v>1</v>
      </c>
      <c r="I379" s="55">
        <v>0</v>
      </c>
      <c r="J379" s="55">
        <v>1</v>
      </c>
      <c r="K379" s="1050">
        <v>0</v>
      </c>
      <c r="L379" s="55">
        <v>0</v>
      </c>
      <c r="M379" s="55">
        <v>0</v>
      </c>
      <c r="N379" s="55">
        <v>0</v>
      </c>
      <c r="O379" s="99">
        <v>0</v>
      </c>
    </row>
    <row r="380" spans="1:15" ht="15.75" x14ac:dyDescent="0.25">
      <c r="A380" s="620" t="s">
        <v>731</v>
      </c>
      <c r="B380" s="14">
        <v>29</v>
      </c>
      <c r="C380" s="40">
        <f t="shared" si="5"/>
        <v>12</v>
      </c>
      <c r="D380" s="14">
        <v>17</v>
      </c>
      <c r="E380" s="55">
        <v>0</v>
      </c>
      <c r="F380" s="80">
        <v>0</v>
      </c>
      <c r="G380" s="55">
        <v>0</v>
      </c>
      <c r="H380" s="1050">
        <v>10</v>
      </c>
      <c r="I380" s="55">
        <v>3</v>
      </c>
      <c r="J380" s="55">
        <v>7</v>
      </c>
      <c r="K380" s="1050">
        <v>0</v>
      </c>
      <c r="L380" s="55">
        <v>0</v>
      </c>
      <c r="M380" s="55">
        <v>0</v>
      </c>
      <c r="N380" s="55">
        <v>1</v>
      </c>
      <c r="O380" s="99">
        <v>1</v>
      </c>
    </row>
    <row r="381" spans="1:15" ht="15.75" x14ac:dyDescent="0.25">
      <c r="A381" s="620" t="s">
        <v>732</v>
      </c>
      <c r="B381" s="14">
        <v>3</v>
      </c>
      <c r="C381" s="40">
        <f t="shared" si="5"/>
        <v>1</v>
      </c>
      <c r="D381" s="14">
        <v>2</v>
      </c>
      <c r="E381" s="55">
        <v>0</v>
      </c>
      <c r="F381" s="80">
        <v>0</v>
      </c>
      <c r="G381" s="55">
        <v>0</v>
      </c>
      <c r="H381" s="1050">
        <v>1</v>
      </c>
      <c r="I381" s="55">
        <v>0</v>
      </c>
      <c r="J381" s="55">
        <v>1</v>
      </c>
      <c r="K381" s="1050">
        <v>0</v>
      </c>
      <c r="L381" s="55">
        <v>0</v>
      </c>
      <c r="M381" s="55">
        <v>0</v>
      </c>
      <c r="N381" s="55">
        <v>0</v>
      </c>
      <c r="O381" s="99">
        <v>0</v>
      </c>
    </row>
    <row r="382" spans="1:15" ht="15.75" x14ac:dyDescent="0.25">
      <c r="A382" s="620" t="s">
        <v>733</v>
      </c>
      <c r="B382" s="14">
        <v>1</v>
      </c>
      <c r="C382" s="40">
        <f t="shared" si="5"/>
        <v>1</v>
      </c>
      <c r="D382" s="14">
        <v>0</v>
      </c>
      <c r="E382" s="55">
        <v>0</v>
      </c>
      <c r="F382" s="80">
        <v>0</v>
      </c>
      <c r="G382" s="55">
        <v>0</v>
      </c>
      <c r="H382" s="1050">
        <v>1</v>
      </c>
      <c r="I382" s="55">
        <v>0</v>
      </c>
      <c r="J382" s="55">
        <v>1</v>
      </c>
      <c r="K382" s="1050">
        <v>0</v>
      </c>
      <c r="L382" s="55">
        <v>0</v>
      </c>
      <c r="M382" s="55">
        <v>0</v>
      </c>
      <c r="N382" s="55">
        <v>0</v>
      </c>
      <c r="O382" s="99">
        <v>0</v>
      </c>
    </row>
    <row r="383" spans="1:15" ht="15.75" x14ac:dyDescent="0.25">
      <c r="A383" s="620" t="s">
        <v>734</v>
      </c>
      <c r="B383" s="14">
        <v>3</v>
      </c>
      <c r="C383" s="40">
        <f t="shared" si="5"/>
        <v>3</v>
      </c>
      <c r="D383" s="14">
        <v>0</v>
      </c>
      <c r="E383" s="55">
        <v>0</v>
      </c>
      <c r="F383" s="80">
        <v>0</v>
      </c>
      <c r="G383" s="55">
        <v>0</v>
      </c>
      <c r="H383" s="1050">
        <v>3</v>
      </c>
      <c r="I383" s="55">
        <v>0</v>
      </c>
      <c r="J383" s="55">
        <v>3</v>
      </c>
      <c r="K383" s="1050">
        <v>0</v>
      </c>
      <c r="L383" s="55">
        <v>0</v>
      </c>
      <c r="M383" s="55">
        <v>0</v>
      </c>
      <c r="N383" s="55">
        <v>0</v>
      </c>
      <c r="O383" s="99">
        <v>0</v>
      </c>
    </row>
    <row r="384" spans="1:15" ht="15.75" x14ac:dyDescent="0.25">
      <c r="A384" s="620" t="s">
        <v>735</v>
      </c>
      <c r="B384" s="14">
        <v>1</v>
      </c>
      <c r="C384" s="40">
        <f t="shared" si="5"/>
        <v>1</v>
      </c>
      <c r="D384" s="14">
        <v>0</v>
      </c>
      <c r="E384" s="55">
        <v>0</v>
      </c>
      <c r="F384" s="80">
        <v>0</v>
      </c>
      <c r="G384" s="55">
        <v>0</v>
      </c>
      <c r="H384" s="1050">
        <v>1</v>
      </c>
      <c r="I384" s="55">
        <v>0</v>
      </c>
      <c r="J384" s="55">
        <v>1</v>
      </c>
      <c r="K384" s="1050">
        <v>0</v>
      </c>
      <c r="L384" s="55">
        <v>0</v>
      </c>
      <c r="M384" s="55">
        <v>0</v>
      </c>
      <c r="N384" s="55">
        <v>0</v>
      </c>
      <c r="O384" s="99">
        <v>0</v>
      </c>
    </row>
    <row r="385" spans="1:15" ht="15.75" x14ac:dyDescent="0.25">
      <c r="A385" s="620" t="s">
        <v>736</v>
      </c>
      <c r="B385" s="14">
        <v>3</v>
      </c>
      <c r="C385" s="40">
        <f t="shared" si="5"/>
        <v>0</v>
      </c>
      <c r="D385" s="14">
        <v>3</v>
      </c>
      <c r="E385" s="55">
        <v>0</v>
      </c>
      <c r="F385" s="80">
        <v>0</v>
      </c>
      <c r="G385" s="55">
        <v>0</v>
      </c>
      <c r="H385" s="1050">
        <v>0</v>
      </c>
      <c r="I385" s="55">
        <v>0</v>
      </c>
      <c r="J385" s="55">
        <v>0</v>
      </c>
      <c r="K385" s="1050">
        <v>0</v>
      </c>
      <c r="L385" s="55">
        <v>0</v>
      </c>
      <c r="M385" s="55">
        <v>0</v>
      </c>
      <c r="N385" s="55">
        <v>0</v>
      </c>
      <c r="O385" s="99">
        <v>0</v>
      </c>
    </row>
    <row r="386" spans="1:15" ht="15.75" x14ac:dyDescent="0.25">
      <c r="A386" s="620" t="s">
        <v>737</v>
      </c>
      <c r="B386" s="14">
        <v>5</v>
      </c>
      <c r="C386" s="40">
        <f t="shared" si="5"/>
        <v>3</v>
      </c>
      <c r="D386" s="14">
        <v>2</v>
      </c>
      <c r="E386" s="55">
        <v>0</v>
      </c>
      <c r="F386" s="80">
        <v>0</v>
      </c>
      <c r="G386" s="55">
        <v>0</v>
      </c>
      <c r="H386" s="1050">
        <v>3</v>
      </c>
      <c r="I386" s="55">
        <v>0</v>
      </c>
      <c r="J386" s="55">
        <v>3</v>
      </c>
      <c r="K386" s="1050">
        <v>0</v>
      </c>
      <c r="L386" s="55">
        <v>0</v>
      </c>
      <c r="M386" s="55">
        <v>0</v>
      </c>
      <c r="N386" s="55">
        <v>0</v>
      </c>
      <c r="O386" s="99">
        <v>0</v>
      </c>
    </row>
    <row r="387" spans="1:15" ht="15.75" x14ac:dyDescent="0.25">
      <c r="A387" s="620" t="s">
        <v>738</v>
      </c>
      <c r="B387" s="14">
        <v>1</v>
      </c>
      <c r="C387" s="40">
        <f t="shared" si="5"/>
        <v>1</v>
      </c>
      <c r="D387" s="14">
        <v>0</v>
      </c>
      <c r="E387" s="55">
        <v>0</v>
      </c>
      <c r="F387" s="80">
        <v>0</v>
      </c>
      <c r="G387" s="55">
        <v>0</v>
      </c>
      <c r="H387" s="1050">
        <v>1</v>
      </c>
      <c r="I387" s="55">
        <v>0</v>
      </c>
      <c r="J387" s="55">
        <v>1</v>
      </c>
      <c r="K387" s="1050">
        <v>0</v>
      </c>
      <c r="L387" s="55">
        <v>0</v>
      </c>
      <c r="M387" s="55">
        <v>0</v>
      </c>
      <c r="N387" s="55">
        <v>0</v>
      </c>
      <c r="O387" s="99">
        <v>0</v>
      </c>
    </row>
    <row r="388" spans="1:15" ht="15.75" x14ac:dyDescent="0.25">
      <c r="A388" s="620" t="s">
        <v>739</v>
      </c>
      <c r="B388" s="14">
        <v>1</v>
      </c>
      <c r="C388" s="40">
        <f t="shared" si="5"/>
        <v>1</v>
      </c>
      <c r="D388" s="14">
        <v>0</v>
      </c>
      <c r="E388" s="55">
        <v>0</v>
      </c>
      <c r="F388" s="80">
        <v>0</v>
      </c>
      <c r="G388" s="55">
        <v>0</v>
      </c>
      <c r="H388" s="1050">
        <v>1</v>
      </c>
      <c r="I388" s="55">
        <v>0</v>
      </c>
      <c r="J388" s="55">
        <v>1</v>
      </c>
      <c r="K388" s="1050">
        <v>0</v>
      </c>
      <c r="L388" s="55">
        <v>0</v>
      </c>
      <c r="M388" s="55">
        <v>0</v>
      </c>
      <c r="N388" s="55">
        <v>0</v>
      </c>
      <c r="O388" s="99">
        <v>0</v>
      </c>
    </row>
    <row r="389" spans="1:15" ht="15.75" x14ac:dyDescent="0.25">
      <c r="A389" s="620" t="s">
        <v>740</v>
      </c>
      <c r="B389" s="14">
        <v>4</v>
      </c>
      <c r="C389" s="40">
        <f t="shared" si="5"/>
        <v>1</v>
      </c>
      <c r="D389" s="14">
        <v>3</v>
      </c>
      <c r="E389" s="55">
        <v>0</v>
      </c>
      <c r="F389" s="80">
        <v>0</v>
      </c>
      <c r="G389" s="55">
        <v>0</v>
      </c>
      <c r="H389" s="1050">
        <v>1</v>
      </c>
      <c r="I389" s="55">
        <v>0</v>
      </c>
      <c r="J389" s="55">
        <v>1</v>
      </c>
      <c r="K389" s="1050">
        <v>0</v>
      </c>
      <c r="L389" s="55">
        <v>0</v>
      </c>
      <c r="M389" s="55">
        <v>0</v>
      </c>
      <c r="N389" s="55">
        <v>0</v>
      </c>
      <c r="O389" s="99">
        <v>0</v>
      </c>
    </row>
    <row r="390" spans="1:15" ht="15.75" x14ac:dyDescent="0.25">
      <c r="A390" s="620" t="s">
        <v>741</v>
      </c>
      <c r="B390" s="14">
        <v>2</v>
      </c>
      <c r="C390" s="40">
        <f t="shared" si="5"/>
        <v>1</v>
      </c>
      <c r="D390" s="14">
        <v>1</v>
      </c>
      <c r="E390" s="55">
        <v>0</v>
      </c>
      <c r="F390" s="80">
        <v>0</v>
      </c>
      <c r="G390" s="55">
        <v>0</v>
      </c>
      <c r="H390" s="1050">
        <v>0</v>
      </c>
      <c r="I390" s="55">
        <v>0</v>
      </c>
      <c r="J390" s="55">
        <v>0</v>
      </c>
      <c r="K390" s="1050">
        <v>0</v>
      </c>
      <c r="L390" s="55">
        <v>0</v>
      </c>
      <c r="M390" s="55">
        <v>0</v>
      </c>
      <c r="N390" s="55">
        <v>1</v>
      </c>
      <c r="O390" s="99">
        <v>0</v>
      </c>
    </row>
    <row r="391" spans="1:15" ht="15.75" x14ac:dyDescent="0.25">
      <c r="A391" s="620" t="s">
        <v>742</v>
      </c>
      <c r="B391" s="14">
        <v>2</v>
      </c>
      <c r="C391" s="40">
        <f t="shared" ref="C391:C411" si="6">B391-D391</f>
        <v>1</v>
      </c>
      <c r="D391" s="14">
        <v>1</v>
      </c>
      <c r="E391" s="55">
        <v>0</v>
      </c>
      <c r="F391" s="80">
        <v>0</v>
      </c>
      <c r="G391" s="55">
        <v>0</v>
      </c>
      <c r="H391" s="1050">
        <v>1</v>
      </c>
      <c r="I391" s="55">
        <v>0</v>
      </c>
      <c r="J391" s="55">
        <v>1</v>
      </c>
      <c r="K391" s="1050">
        <v>0</v>
      </c>
      <c r="L391" s="55">
        <v>0</v>
      </c>
      <c r="M391" s="55">
        <v>0</v>
      </c>
      <c r="N391" s="55">
        <v>0</v>
      </c>
      <c r="O391" s="99">
        <v>0</v>
      </c>
    </row>
    <row r="392" spans="1:15" ht="15.75" x14ac:dyDescent="0.25">
      <c r="A392" s="620" t="s">
        <v>743</v>
      </c>
      <c r="B392" s="14">
        <v>2</v>
      </c>
      <c r="C392" s="40">
        <f t="shared" si="6"/>
        <v>1</v>
      </c>
      <c r="D392" s="14">
        <v>1</v>
      </c>
      <c r="E392" s="55">
        <v>0</v>
      </c>
      <c r="F392" s="80">
        <v>0</v>
      </c>
      <c r="G392" s="55">
        <v>0</v>
      </c>
      <c r="H392" s="1050">
        <v>1</v>
      </c>
      <c r="I392" s="55">
        <v>0</v>
      </c>
      <c r="J392" s="55">
        <v>1</v>
      </c>
      <c r="K392" s="1050">
        <v>0</v>
      </c>
      <c r="L392" s="55">
        <v>0</v>
      </c>
      <c r="M392" s="55">
        <v>0</v>
      </c>
      <c r="N392" s="55">
        <v>0</v>
      </c>
      <c r="O392" s="99">
        <v>0</v>
      </c>
    </row>
    <row r="393" spans="1:15" ht="15.75" x14ac:dyDescent="0.25">
      <c r="A393" s="620" t="s">
        <v>744</v>
      </c>
      <c r="B393" s="14">
        <v>14</v>
      </c>
      <c r="C393" s="40">
        <f t="shared" si="6"/>
        <v>7</v>
      </c>
      <c r="D393" s="14">
        <v>7</v>
      </c>
      <c r="E393" s="55">
        <v>0</v>
      </c>
      <c r="F393" s="80">
        <v>1</v>
      </c>
      <c r="G393" s="55">
        <v>0</v>
      </c>
      <c r="H393" s="1050">
        <v>6</v>
      </c>
      <c r="I393" s="55">
        <v>5</v>
      </c>
      <c r="J393" s="55">
        <v>1</v>
      </c>
      <c r="K393" s="1050">
        <v>0</v>
      </c>
      <c r="L393" s="55">
        <v>0</v>
      </c>
      <c r="M393" s="55">
        <v>0</v>
      </c>
      <c r="N393" s="55">
        <v>0</v>
      </c>
      <c r="O393" s="99">
        <v>0</v>
      </c>
    </row>
    <row r="394" spans="1:15" ht="15.75" x14ac:dyDescent="0.25">
      <c r="A394" s="620" t="s">
        <v>745</v>
      </c>
      <c r="B394" s="14">
        <v>5</v>
      </c>
      <c r="C394" s="40">
        <f t="shared" si="6"/>
        <v>3</v>
      </c>
      <c r="D394" s="14">
        <v>2</v>
      </c>
      <c r="E394" s="55">
        <v>0</v>
      </c>
      <c r="F394" s="80">
        <v>0</v>
      </c>
      <c r="G394" s="55">
        <v>0</v>
      </c>
      <c r="H394" s="1050">
        <v>2</v>
      </c>
      <c r="I394" s="55">
        <v>1</v>
      </c>
      <c r="J394" s="55">
        <v>1</v>
      </c>
      <c r="K394" s="1050">
        <v>0</v>
      </c>
      <c r="L394" s="55">
        <v>0</v>
      </c>
      <c r="M394" s="55">
        <v>0</v>
      </c>
      <c r="N394" s="55">
        <v>1</v>
      </c>
      <c r="O394" s="99">
        <v>0</v>
      </c>
    </row>
    <row r="395" spans="1:15" ht="15.75" x14ac:dyDescent="0.25">
      <c r="A395" s="620" t="s">
        <v>746</v>
      </c>
      <c r="B395" s="14">
        <v>36</v>
      </c>
      <c r="C395" s="40">
        <f t="shared" si="6"/>
        <v>18</v>
      </c>
      <c r="D395" s="14">
        <v>18</v>
      </c>
      <c r="E395" s="55">
        <v>0</v>
      </c>
      <c r="F395" s="80">
        <v>0</v>
      </c>
      <c r="G395" s="55">
        <v>1</v>
      </c>
      <c r="H395" s="1050">
        <v>12</v>
      </c>
      <c r="I395" s="55">
        <v>2</v>
      </c>
      <c r="J395" s="55">
        <v>10</v>
      </c>
      <c r="K395" s="1050">
        <v>3</v>
      </c>
      <c r="L395" s="55">
        <v>2</v>
      </c>
      <c r="M395" s="55">
        <v>1</v>
      </c>
      <c r="N395" s="55">
        <v>1</v>
      </c>
      <c r="O395" s="99">
        <v>1</v>
      </c>
    </row>
    <row r="396" spans="1:15" ht="15.75" x14ac:dyDescent="0.25">
      <c r="A396" s="620" t="s">
        <v>747</v>
      </c>
      <c r="B396" s="14">
        <v>1</v>
      </c>
      <c r="C396" s="40">
        <f t="shared" si="6"/>
        <v>1</v>
      </c>
      <c r="D396" s="14">
        <v>0</v>
      </c>
      <c r="E396" s="55">
        <v>0</v>
      </c>
      <c r="F396" s="80">
        <v>0</v>
      </c>
      <c r="G396" s="55">
        <v>0</v>
      </c>
      <c r="H396" s="1050">
        <v>1</v>
      </c>
      <c r="I396" s="55">
        <v>0</v>
      </c>
      <c r="J396" s="55">
        <v>1</v>
      </c>
      <c r="K396" s="1050">
        <v>0</v>
      </c>
      <c r="L396" s="55">
        <v>0</v>
      </c>
      <c r="M396" s="55">
        <v>0</v>
      </c>
      <c r="N396" s="55">
        <v>0</v>
      </c>
      <c r="O396" s="99">
        <v>0</v>
      </c>
    </row>
    <row r="397" spans="1:15" ht="15.75" x14ac:dyDescent="0.25">
      <c r="A397" s="620" t="s">
        <v>748</v>
      </c>
      <c r="B397" s="14">
        <v>16</v>
      </c>
      <c r="C397" s="40">
        <f t="shared" si="6"/>
        <v>7</v>
      </c>
      <c r="D397" s="14">
        <v>9</v>
      </c>
      <c r="E397" s="55">
        <v>0</v>
      </c>
      <c r="F397" s="80">
        <v>0</v>
      </c>
      <c r="G397" s="55">
        <v>0</v>
      </c>
      <c r="H397" s="1050">
        <v>5</v>
      </c>
      <c r="I397" s="55">
        <v>1</v>
      </c>
      <c r="J397" s="55">
        <v>4</v>
      </c>
      <c r="K397" s="1050">
        <v>2</v>
      </c>
      <c r="L397" s="55">
        <v>2</v>
      </c>
      <c r="M397" s="55">
        <v>0</v>
      </c>
      <c r="N397" s="55">
        <v>0</v>
      </c>
      <c r="O397" s="99">
        <v>0</v>
      </c>
    </row>
    <row r="398" spans="1:15" ht="15.75" x14ac:dyDescent="0.25">
      <c r="A398" s="620" t="s">
        <v>749</v>
      </c>
      <c r="B398" s="14">
        <v>8</v>
      </c>
      <c r="C398" s="40">
        <f t="shared" si="6"/>
        <v>3</v>
      </c>
      <c r="D398" s="14">
        <v>5</v>
      </c>
      <c r="E398" s="55">
        <v>0</v>
      </c>
      <c r="F398" s="80">
        <v>0</v>
      </c>
      <c r="G398" s="55">
        <v>0</v>
      </c>
      <c r="H398" s="1050">
        <v>1</v>
      </c>
      <c r="I398" s="55">
        <v>0</v>
      </c>
      <c r="J398" s="55">
        <v>1</v>
      </c>
      <c r="K398" s="1050">
        <v>1</v>
      </c>
      <c r="L398" s="55">
        <v>1</v>
      </c>
      <c r="M398" s="55">
        <v>0</v>
      </c>
      <c r="N398" s="55">
        <v>1</v>
      </c>
      <c r="O398" s="99">
        <v>0</v>
      </c>
    </row>
    <row r="399" spans="1:15" ht="15.75" x14ac:dyDescent="0.25">
      <c r="A399" s="620" t="s">
        <v>750</v>
      </c>
      <c r="B399" s="14">
        <v>2</v>
      </c>
      <c r="C399" s="40">
        <f t="shared" si="6"/>
        <v>1</v>
      </c>
      <c r="D399" s="14">
        <v>1</v>
      </c>
      <c r="E399" s="55">
        <v>0</v>
      </c>
      <c r="F399" s="80">
        <v>0</v>
      </c>
      <c r="G399" s="55">
        <v>0</v>
      </c>
      <c r="H399" s="1050">
        <v>1</v>
      </c>
      <c r="I399" s="55">
        <v>0</v>
      </c>
      <c r="J399" s="55">
        <v>1</v>
      </c>
      <c r="K399" s="1050">
        <v>0</v>
      </c>
      <c r="L399" s="55">
        <v>0</v>
      </c>
      <c r="M399" s="55">
        <v>0</v>
      </c>
      <c r="N399" s="55">
        <v>0</v>
      </c>
      <c r="O399" s="99">
        <v>0</v>
      </c>
    </row>
    <row r="400" spans="1:15" ht="15.75" x14ac:dyDescent="0.25">
      <c r="A400" s="620" t="s">
        <v>751</v>
      </c>
      <c r="B400" s="14">
        <v>12</v>
      </c>
      <c r="C400" s="40">
        <f t="shared" si="6"/>
        <v>5</v>
      </c>
      <c r="D400" s="14">
        <v>7</v>
      </c>
      <c r="E400" s="55">
        <v>0</v>
      </c>
      <c r="F400" s="80">
        <v>0</v>
      </c>
      <c r="G400" s="55">
        <v>0</v>
      </c>
      <c r="H400" s="1050">
        <v>5</v>
      </c>
      <c r="I400" s="55">
        <v>1</v>
      </c>
      <c r="J400" s="55">
        <v>4</v>
      </c>
      <c r="K400" s="1050">
        <v>0</v>
      </c>
      <c r="L400" s="55">
        <v>0</v>
      </c>
      <c r="M400" s="55">
        <v>0</v>
      </c>
      <c r="N400" s="55">
        <v>0</v>
      </c>
      <c r="O400" s="99">
        <v>0</v>
      </c>
    </row>
    <row r="401" spans="1:15" ht="15.75" x14ac:dyDescent="0.25">
      <c r="A401" s="620" t="s">
        <v>752</v>
      </c>
      <c r="B401" s="14">
        <v>8</v>
      </c>
      <c r="C401" s="40">
        <f t="shared" si="6"/>
        <v>5</v>
      </c>
      <c r="D401" s="14">
        <v>3</v>
      </c>
      <c r="E401" s="55">
        <v>0</v>
      </c>
      <c r="F401" s="80">
        <v>0</v>
      </c>
      <c r="G401" s="55">
        <v>0</v>
      </c>
      <c r="H401" s="1050">
        <v>3</v>
      </c>
      <c r="I401" s="55">
        <v>1</v>
      </c>
      <c r="J401" s="55">
        <v>2</v>
      </c>
      <c r="K401" s="1050">
        <v>2</v>
      </c>
      <c r="L401" s="55">
        <v>1</v>
      </c>
      <c r="M401" s="55">
        <v>1</v>
      </c>
      <c r="N401" s="55">
        <v>0</v>
      </c>
      <c r="O401" s="99">
        <v>0</v>
      </c>
    </row>
    <row r="402" spans="1:15" ht="15.75" x14ac:dyDescent="0.25">
      <c r="A402" s="620" t="s">
        <v>753</v>
      </c>
      <c r="B402" s="14">
        <v>5</v>
      </c>
      <c r="C402" s="40">
        <f t="shared" si="6"/>
        <v>2</v>
      </c>
      <c r="D402" s="14">
        <v>3</v>
      </c>
      <c r="E402" s="55">
        <v>0</v>
      </c>
      <c r="F402" s="80">
        <v>0</v>
      </c>
      <c r="G402" s="55">
        <v>0</v>
      </c>
      <c r="H402" s="1050">
        <v>2</v>
      </c>
      <c r="I402" s="55">
        <v>0</v>
      </c>
      <c r="J402" s="55">
        <v>2</v>
      </c>
      <c r="K402" s="1050">
        <v>0</v>
      </c>
      <c r="L402" s="55">
        <v>0</v>
      </c>
      <c r="M402" s="55">
        <v>0</v>
      </c>
      <c r="N402" s="55">
        <v>0</v>
      </c>
      <c r="O402" s="99">
        <v>0</v>
      </c>
    </row>
    <row r="403" spans="1:15" ht="15.75" x14ac:dyDescent="0.25">
      <c r="A403" s="620" t="s">
        <v>754</v>
      </c>
      <c r="B403" s="14">
        <v>3</v>
      </c>
      <c r="C403" s="40">
        <f t="shared" si="6"/>
        <v>2</v>
      </c>
      <c r="D403" s="14">
        <v>1</v>
      </c>
      <c r="E403" s="55">
        <v>0</v>
      </c>
      <c r="F403" s="80">
        <v>0</v>
      </c>
      <c r="G403" s="55">
        <v>0</v>
      </c>
      <c r="H403" s="1050">
        <v>2</v>
      </c>
      <c r="I403" s="55">
        <v>1</v>
      </c>
      <c r="J403" s="55">
        <v>1</v>
      </c>
      <c r="K403" s="1050">
        <v>0</v>
      </c>
      <c r="L403" s="55">
        <v>0</v>
      </c>
      <c r="M403" s="55">
        <v>0</v>
      </c>
      <c r="N403" s="55">
        <v>0</v>
      </c>
      <c r="O403" s="99">
        <v>0</v>
      </c>
    </row>
    <row r="404" spans="1:15" ht="15.75" x14ac:dyDescent="0.25">
      <c r="A404" s="620" t="s">
        <v>755</v>
      </c>
      <c r="B404" s="14">
        <v>18</v>
      </c>
      <c r="C404" s="40">
        <f t="shared" si="6"/>
        <v>6</v>
      </c>
      <c r="D404" s="14">
        <v>12</v>
      </c>
      <c r="E404" s="55">
        <v>0</v>
      </c>
      <c r="F404" s="80">
        <v>0</v>
      </c>
      <c r="G404" s="55">
        <v>0</v>
      </c>
      <c r="H404" s="1050">
        <v>6</v>
      </c>
      <c r="I404" s="55">
        <v>1</v>
      </c>
      <c r="J404" s="55">
        <v>5</v>
      </c>
      <c r="K404" s="1050">
        <v>0</v>
      </c>
      <c r="L404" s="55">
        <v>0</v>
      </c>
      <c r="M404" s="55">
        <v>0</v>
      </c>
      <c r="N404" s="55">
        <v>0</v>
      </c>
      <c r="O404" s="99">
        <v>0</v>
      </c>
    </row>
    <row r="405" spans="1:15" ht="15.75" x14ac:dyDescent="0.25">
      <c r="A405" s="620" t="s">
        <v>756</v>
      </c>
      <c r="B405" s="14">
        <v>18</v>
      </c>
      <c r="C405" s="40">
        <f t="shared" si="6"/>
        <v>10</v>
      </c>
      <c r="D405" s="14">
        <v>8</v>
      </c>
      <c r="E405" s="55">
        <v>0</v>
      </c>
      <c r="F405" s="80">
        <v>0</v>
      </c>
      <c r="G405" s="55">
        <v>0</v>
      </c>
      <c r="H405" s="1050">
        <v>8</v>
      </c>
      <c r="I405" s="55">
        <v>4</v>
      </c>
      <c r="J405" s="55">
        <v>4</v>
      </c>
      <c r="K405" s="1050">
        <v>1</v>
      </c>
      <c r="L405" s="55">
        <v>1</v>
      </c>
      <c r="M405" s="55">
        <v>0</v>
      </c>
      <c r="N405" s="55">
        <v>1</v>
      </c>
      <c r="O405" s="99">
        <v>0</v>
      </c>
    </row>
    <row r="406" spans="1:15" ht="15.75" x14ac:dyDescent="0.25">
      <c r="A406" s="620" t="s">
        <v>757</v>
      </c>
      <c r="B406" s="14">
        <v>18</v>
      </c>
      <c r="C406" s="40">
        <f t="shared" si="6"/>
        <v>5</v>
      </c>
      <c r="D406" s="14">
        <v>13</v>
      </c>
      <c r="E406" s="55">
        <v>0</v>
      </c>
      <c r="F406" s="80">
        <v>0</v>
      </c>
      <c r="G406" s="55">
        <v>0</v>
      </c>
      <c r="H406" s="1050">
        <v>2</v>
      </c>
      <c r="I406" s="55">
        <v>0</v>
      </c>
      <c r="J406" s="55">
        <v>2</v>
      </c>
      <c r="K406" s="1050">
        <v>2</v>
      </c>
      <c r="L406" s="55">
        <v>2</v>
      </c>
      <c r="M406" s="55">
        <v>0</v>
      </c>
      <c r="N406" s="55">
        <v>1</v>
      </c>
      <c r="O406" s="99">
        <v>0</v>
      </c>
    </row>
    <row r="407" spans="1:15" ht="15.75" x14ac:dyDescent="0.25">
      <c r="A407" s="620" t="s">
        <v>758</v>
      </c>
      <c r="B407" s="14">
        <v>11</v>
      </c>
      <c r="C407" s="40">
        <f t="shared" si="6"/>
        <v>4</v>
      </c>
      <c r="D407" s="14">
        <v>7</v>
      </c>
      <c r="E407" s="55">
        <v>0</v>
      </c>
      <c r="F407" s="80">
        <v>0</v>
      </c>
      <c r="G407" s="55">
        <v>0</v>
      </c>
      <c r="H407" s="1050">
        <v>3</v>
      </c>
      <c r="I407" s="55">
        <v>0</v>
      </c>
      <c r="J407" s="55">
        <v>3</v>
      </c>
      <c r="K407" s="1050">
        <v>1</v>
      </c>
      <c r="L407" s="55">
        <v>1</v>
      </c>
      <c r="M407" s="55">
        <v>0</v>
      </c>
      <c r="N407" s="55">
        <v>0</v>
      </c>
      <c r="O407" s="99">
        <v>0</v>
      </c>
    </row>
    <row r="408" spans="1:15" ht="15.75" x14ac:dyDescent="0.25">
      <c r="A408" s="620" t="s">
        <v>759</v>
      </c>
      <c r="B408" s="14">
        <v>21</v>
      </c>
      <c r="C408" s="40">
        <f t="shared" si="6"/>
        <v>11</v>
      </c>
      <c r="D408" s="14">
        <v>10</v>
      </c>
      <c r="E408" s="55">
        <v>0</v>
      </c>
      <c r="F408" s="80">
        <v>0</v>
      </c>
      <c r="G408" s="55">
        <v>0</v>
      </c>
      <c r="H408" s="1050">
        <v>8</v>
      </c>
      <c r="I408" s="55">
        <v>2</v>
      </c>
      <c r="J408" s="55">
        <v>6</v>
      </c>
      <c r="K408" s="1050">
        <v>2</v>
      </c>
      <c r="L408" s="55">
        <v>2</v>
      </c>
      <c r="M408" s="55">
        <v>0</v>
      </c>
      <c r="N408" s="55">
        <v>1</v>
      </c>
      <c r="O408" s="99">
        <v>0</v>
      </c>
    </row>
    <row r="409" spans="1:15" ht="15.75" x14ac:dyDescent="0.25">
      <c r="A409" s="620" t="s">
        <v>760</v>
      </c>
      <c r="B409" s="14">
        <v>15</v>
      </c>
      <c r="C409" s="40">
        <f t="shared" si="6"/>
        <v>10</v>
      </c>
      <c r="D409" s="14">
        <v>5</v>
      </c>
      <c r="E409" s="55">
        <v>0</v>
      </c>
      <c r="F409" s="80">
        <v>0</v>
      </c>
      <c r="G409" s="55">
        <v>1</v>
      </c>
      <c r="H409" s="1050">
        <v>7</v>
      </c>
      <c r="I409" s="55">
        <v>2</v>
      </c>
      <c r="J409" s="55">
        <v>5</v>
      </c>
      <c r="K409" s="1050">
        <v>1</v>
      </c>
      <c r="L409" s="55">
        <v>0</v>
      </c>
      <c r="M409" s="55">
        <v>1</v>
      </c>
      <c r="N409" s="55">
        <v>1</v>
      </c>
      <c r="O409" s="99">
        <v>0</v>
      </c>
    </row>
    <row r="410" spans="1:15" ht="15.75" x14ac:dyDescent="0.25">
      <c r="A410" s="620" t="s">
        <v>761</v>
      </c>
      <c r="B410" s="14">
        <v>33</v>
      </c>
      <c r="C410" s="40">
        <f t="shared" si="6"/>
        <v>20</v>
      </c>
      <c r="D410" s="14">
        <v>13</v>
      </c>
      <c r="E410" s="55">
        <v>0</v>
      </c>
      <c r="F410" s="80">
        <v>0</v>
      </c>
      <c r="G410" s="55">
        <v>0</v>
      </c>
      <c r="H410" s="1050">
        <v>17</v>
      </c>
      <c r="I410" s="55">
        <v>2</v>
      </c>
      <c r="J410" s="55">
        <v>15</v>
      </c>
      <c r="K410" s="1050">
        <v>1</v>
      </c>
      <c r="L410" s="55">
        <v>1</v>
      </c>
      <c r="M410" s="55">
        <v>0</v>
      </c>
      <c r="N410" s="55">
        <v>2</v>
      </c>
      <c r="O410" s="99">
        <v>0</v>
      </c>
    </row>
    <row r="411" spans="1:15" ht="15.75" x14ac:dyDescent="0.25">
      <c r="A411" s="98" t="s">
        <v>42</v>
      </c>
      <c r="B411" s="723">
        <v>9274</v>
      </c>
      <c r="C411" s="787">
        <f t="shared" si="6"/>
        <v>3744</v>
      </c>
      <c r="D411" s="723">
        <v>5530</v>
      </c>
      <c r="E411" s="725">
        <v>149</v>
      </c>
      <c r="F411" s="725">
        <v>76</v>
      </c>
      <c r="G411" s="725">
        <v>41</v>
      </c>
      <c r="H411" s="1051">
        <v>2434</v>
      </c>
      <c r="I411" s="102">
        <v>415</v>
      </c>
      <c r="J411" s="102">
        <v>2019</v>
      </c>
      <c r="K411" s="1051">
        <v>723</v>
      </c>
      <c r="L411" s="725">
        <v>493</v>
      </c>
      <c r="M411" s="725">
        <v>230</v>
      </c>
      <c r="N411" s="725">
        <v>272</v>
      </c>
      <c r="O411" s="724">
        <v>49</v>
      </c>
    </row>
    <row r="412" spans="1:15" ht="15.75" x14ac:dyDescent="0.25">
      <c r="A412" s="44"/>
      <c r="B412" s="50"/>
      <c r="C412" s="44"/>
      <c r="D412" s="50"/>
      <c r="E412" s="66"/>
      <c r="F412" s="66"/>
      <c r="G412" s="66"/>
      <c r="H412" s="1020"/>
      <c r="I412" s="66"/>
      <c r="J412" s="66"/>
      <c r="K412" s="1020"/>
      <c r="L412" s="66"/>
      <c r="M412" s="66"/>
      <c r="N412" s="66"/>
      <c r="O412" s="67"/>
    </row>
    <row r="413" spans="1:15" ht="15.75" x14ac:dyDescent="0.25">
      <c r="A413" s="80" t="s">
        <v>18</v>
      </c>
      <c r="B413" s="80"/>
      <c r="C413" s="80"/>
      <c r="D413" s="80"/>
      <c r="E413" s="80"/>
      <c r="F413" s="80"/>
      <c r="G413" s="80"/>
      <c r="H413" s="80"/>
      <c r="I413" s="80"/>
      <c r="J413" s="80"/>
      <c r="K413" s="80"/>
      <c r="L413" s="80"/>
      <c r="M413" s="80"/>
      <c r="N413" s="80"/>
      <c r="O413" s="80"/>
    </row>
    <row r="414" spans="1:15" ht="15.75" x14ac:dyDescent="0.25">
      <c r="A414" s="80"/>
      <c r="B414" s="80"/>
      <c r="C414" s="80"/>
      <c r="D414" s="80"/>
      <c r="E414" s="80"/>
      <c r="F414" s="80"/>
      <c r="G414" s="80"/>
      <c r="H414" s="80"/>
      <c r="I414" s="80"/>
      <c r="J414" s="80"/>
      <c r="K414" s="80"/>
      <c r="L414" s="80"/>
      <c r="M414" s="80"/>
      <c r="N414" s="80"/>
      <c r="O414" s="80"/>
    </row>
    <row r="415" spans="1:15" ht="15.75" x14ac:dyDescent="0.25">
      <c r="A415" s="80" t="s">
        <v>953</v>
      </c>
      <c r="B415" s="80"/>
      <c r="C415" s="80"/>
      <c r="D415" s="80"/>
      <c r="E415" s="80"/>
      <c r="F415" s="80"/>
      <c r="G415" s="80"/>
      <c r="H415" s="80"/>
      <c r="I415" s="80"/>
      <c r="J415" s="80"/>
      <c r="K415" s="80"/>
      <c r="L415" s="80"/>
      <c r="M415" s="80"/>
      <c r="N415" s="80"/>
      <c r="O415" s="80"/>
    </row>
  </sheetData>
  <mergeCells count="3">
    <mergeCell ref="B3:B4"/>
    <mergeCell ref="C3:C4"/>
    <mergeCell ref="D3:O3"/>
  </mergeCells>
  <pageMargins left="0.25" right="0.25" top="0.75" bottom="0.75" header="0.3" footer="0.3"/>
  <pageSetup scale="48"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tint="0.59999389629810485"/>
    <pageSetUpPr fitToPage="1"/>
  </sheetPr>
  <dimension ref="B1:P73"/>
  <sheetViews>
    <sheetView workbookViewId="0">
      <selection activeCell="J52" sqref="J52"/>
    </sheetView>
  </sheetViews>
  <sheetFormatPr defaultRowHeight="15" x14ac:dyDescent="0.25"/>
  <cols>
    <col min="1" max="1" width="3.85546875" customWidth="1"/>
    <col min="2" max="2" width="23.85546875" customWidth="1"/>
    <col min="3" max="3" width="15.5703125" customWidth="1"/>
    <col min="4" max="4" width="14.85546875" customWidth="1"/>
    <col min="5" max="16" width="16.7109375" customWidth="1"/>
  </cols>
  <sheetData>
    <row r="1" spans="2:16" ht="18" customHeight="1" x14ac:dyDescent="0.25">
      <c r="B1" s="1175" t="s">
        <v>897</v>
      </c>
      <c r="C1" s="1175"/>
      <c r="D1" s="1175"/>
      <c r="E1" s="1175"/>
      <c r="F1" s="1175"/>
      <c r="G1" s="1175"/>
      <c r="H1" s="1175"/>
      <c r="I1" s="1175"/>
      <c r="J1" s="1175"/>
      <c r="K1" s="1175"/>
      <c r="L1" s="1175"/>
    </row>
    <row r="3" spans="2:16" ht="82.5" customHeight="1" x14ac:dyDescent="0.25">
      <c r="B3" s="114"/>
      <c r="C3" s="562" t="s">
        <v>179</v>
      </c>
      <c r="D3" s="115" t="s">
        <v>180</v>
      </c>
      <c r="E3" s="371" t="s">
        <v>8</v>
      </c>
      <c r="F3" s="371" t="s">
        <v>843</v>
      </c>
      <c r="G3" s="371" t="s">
        <v>9</v>
      </c>
      <c r="H3" s="371" t="s">
        <v>844</v>
      </c>
      <c r="I3" s="450" t="s">
        <v>185</v>
      </c>
      <c r="J3" s="420" t="s">
        <v>186</v>
      </c>
      <c r="K3" s="420" t="s">
        <v>187</v>
      </c>
      <c r="L3" s="450" t="s">
        <v>188</v>
      </c>
      <c r="M3" s="420" t="s">
        <v>189</v>
      </c>
      <c r="N3" s="420" t="s">
        <v>190</v>
      </c>
      <c r="O3" s="371" t="s">
        <v>14</v>
      </c>
      <c r="P3" s="371" t="s">
        <v>15</v>
      </c>
    </row>
    <row r="4" spans="2:16" ht="15.75" x14ac:dyDescent="0.25">
      <c r="B4" s="114"/>
      <c r="C4" s="430"/>
      <c r="D4" s="116"/>
      <c r="E4" s="430"/>
      <c r="F4" s="430"/>
      <c r="G4" s="430"/>
      <c r="H4" s="430"/>
      <c r="I4" s="1052"/>
      <c r="J4" s="430"/>
      <c r="K4" s="430"/>
      <c r="L4" s="1058"/>
      <c r="M4" s="407"/>
      <c r="N4" s="407"/>
      <c r="O4" s="407"/>
      <c r="P4" s="407"/>
    </row>
    <row r="5" spans="2:16" ht="15.75" x14ac:dyDescent="0.25">
      <c r="B5" s="117" t="s">
        <v>35</v>
      </c>
      <c r="C5" s="431"/>
      <c r="D5" s="119"/>
      <c r="E5" s="431"/>
      <c r="F5" s="431"/>
      <c r="G5" s="431"/>
      <c r="H5" s="431"/>
      <c r="I5" s="1053"/>
      <c r="J5" s="431"/>
      <c r="K5" s="431"/>
      <c r="L5" s="1053"/>
      <c r="M5" s="279"/>
      <c r="N5" s="279"/>
      <c r="O5" s="279"/>
      <c r="P5" s="279"/>
    </row>
    <row r="6" spans="2:16" ht="15.75" x14ac:dyDescent="0.25">
      <c r="B6" s="118" t="s">
        <v>36</v>
      </c>
      <c r="C6" s="433">
        <v>28.2</v>
      </c>
      <c r="D6" s="120">
        <v>50.73</v>
      </c>
      <c r="E6" s="432">
        <v>5.93</v>
      </c>
      <c r="F6" s="433">
        <v>57.3</v>
      </c>
      <c r="G6" s="433">
        <v>23.19</v>
      </c>
      <c r="H6" s="433">
        <v>53.94</v>
      </c>
      <c r="I6" s="1054">
        <v>54.72</v>
      </c>
      <c r="J6" s="433">
        <v>66.959999999999994</v>
      </c>
      <c r="K6" s="433">
        <v>52.83</v>
      </c>
      <c r="L6" s="1054">
        <v>47.39</v>
      </c>
      <c r="M6" s="433">
        <v>50.79</v>
      </c>
      <c r="N6" s="433">
        <v>40.74</v>
      </c>
      <c r="O6" s="433">
        <v>23.77</v>
      </c>
      <c r="P6" s="433">
        <v>39.880000000000003</v>
      </c>
    </row>
    <row r="7" spans="2:16" ht="15.75" x14ac:dyDescent="0.25">
      <c r="B7" s="118" t="s">
        <v>37</v>
      </c>
      <c r="C7" s="433">
        <v>20.69</v>
      </c>
      <c r="D7" s="120">
        <v>47.25</v>
      </c>
      <c r="E7" s="432">
        <v>6.25</v>
      </c>
      <c r="F7" s="433">
        <v>54.77</v>
      </c>
      <c r="G7" s="433">
        <v>49.39</v>
      </c>
      <c r="H7" s="433">
        <v>42.44</v>
      </c>
      <c r="I7" s="1054">
        <v>51.22</v>
      </c>
      <c r="J7" s="433">
        <v>65.14</v>
      </c>
      <c r="K7" s="433">
        <v>47.71</v>
      </c>
      <c r="L7" s="1054">
        <v>41.05</v>
      </c>
      <c r="M7" s="433">
        <v>44.76</v>
      </c>
      <c r="N7" s="433">
        <v>31.64</v>
      </c>
      <c r="O7" s="433">
        <v>23.06</v>
      </c>
      <c r="P7" s="433">
        <v>29.47</v>
      </c>
    </row>
    <row r="8" spans="2:16" ht="15.75" x14ac:dyDescent="0.25">
      <c r="B8" s="118" t="s">
        <v>38</v>
      </c>
      <c r="C8" s="433">
        <v>18.07</v>
      </c>
      <c r="D8" s="120">
        <v>43.54</v>
      </c>
      <c r="E8" s="432">
        <v>6.3</v>
      </c>
      <c r="F8" s="433">
        <v>45.75</v>
      </c>
      <c r="G8" s="433">
        <v>20.5</v>
      </c>
      <c r="H8" s="433">
        <v>13</v>
      </c>
      <c r="I8" s="1054">
        <v>48.17</v>
      </c>
      <c r="J8" s="433">
        <v>62.19</v>
      </c>
      <c r="K8" s="433">
        <v>44.71</v>
      </c>
      <c r="L8" s="1054">
        <v>41.88</v>
      </c>
      <c r="M8" s="433">
        <v>44.61</v>
      </c>
      <c r="N8" s="433">
        <v>32.619999999999997</v>
      </c>
      <c r="O8" s="433">
        <v>23.47</v>
      </c>
      <c r="P8" s="433">
        <v>59.5</v>
      </c>
    </row>
    <row r="9" spans="2:16" ht="15.75" x14ac:dyDescent="0.25">
      <c r="B9" s="118" t="s">
        <v>39</v>
      </c>
      <c r="C9" s="433">
        <v>18.64</v>
      </c>
      <c r="D9" s="120">
        <v>39.5</v>
      </c>
      <c r="E9" s="432">
        <v>6.12</v>
      </c>
      <c r="F9" s="433">
        <v>20.71</v>
      </c>
      <c r="G9" s="433">
        <v>30</v>
      </c>
      <c r="H9" s="433">
        <v>38.4</v>
      </c>
      <c r="I9" s="1054">
        <v>44.35</v>
      </c>
      <c r="J9" s="433">
        <v>56.48</v>
      </c>
      <c r="K9" s="433">
        <v>38.799999999999997</v>
      </c>
      <c r="L9" s="1054">
        <v>41.5</v>
      </c>
      <c r="M9" s="433">
        <v>50.38</v>
      </c>
      <c r="N9" s="433">
        <v>29.67</v>
      </c>
      <c r="O9" s="433">
        <v>24.53</v>
      </c>
      <c r="P9" s="433">
        <v>34.67</v>
      </c>
    </row>
    <row r="10" spans="2:16" ht="15.75" x14ac:dyDescent="0.25">
      <c r="B10" s="118" t="s">
        <v>40</v>
      </c>
      <c r="C10" s="433">
        <v>15.91</v>
      </c>
      <c r="D10" s="120">
        <v>31.58</v>
      </c>
      <c r="E10" s="432">
        <v>6.32</v>
      </c>
      <c r="F10" s="433">
        <v>88</v>
      </c>
      <c r="G10" s="433">
        <v>0</v>
      </c>
      <c r="H10" s="433">
        <v>15</v>
      </c>
      <c r="I10" s="1054">
        <v>33.44</v>
      </c>
      <c r="J10" s="433">
        <v>45.73</v>
      </c>
      <c r="K10" s="433">
        <v>30.8</v>
      </c>
      <c r="L10" s="1054">
        <v>29.13</v>
      </c>
      <c r="M10" s="433">
        <v>31.17</v>
      </c>
      <c r="N10" s="433">
        <v>24.97</v>
      </c>
      <c r="O10" s="433">
        <v>23.75</v>
      </c>
      <c r="P10" s="433">
        <v>49.5</v>
      </c>
    </row>
    <row r="11" spans="2:16" ht="15.75" x14ac:dyDescent="0.25">
      <c r="B11" s="118" t="s">
        <v>41</v>
      </c>
      <c r="C11" s="433">
        <v>14.38</v>
      </c>
      <c r="D11" s="120">
        <v>21.99</v>
      </c>
      <c r="E11" s="432">
        <v>6.23</v>
      </c>
      <c r="F11" s="433">
        <v>36</v>
      </c>
      <c r="G11" s="433">
        <v>75</v>
      </c>
      <c r="H11" s="433">
        <v>0</v>
      </c>
      <c r="I11" s="1054">
        <v>21.62</v>
      </c>
      <c r="J11" s="433">
        <v>37.369999999999997</v>
      </c>
      <c r="K11" s="433">
        <v>19.72</v>
      </c>
      <c r="L11" s="1054">
        <v>24.56</v>
      </c>
      <c r="M11" s="433">
        <v>31.17</v>
      </c>
      <c r="N11" s="433">
        <v>20.6</v>
      </c>
      <c r="O11" s="433">
        <v>20.440000000000001</v>
      </c>
      <c r="P11" s="433">
        <v>19</v>
      </c>
    </row>
    <row r="12" spans="2:16" ht="15.75" x14ac:dyDescent="0.25">
      <c r="B12" s="40" t="s">
        <v>184</v>
      </c>
      <c r="C12" s="433">
        <v>100</v>
      </c>
      <c r="D12" s="120">
        <v>100</v>
      </c>
      <c r="E12" s="432">
        <v>0</v>
      </c>
      <c r="F12" s="433">
        <v>0</v>
      </c>
      <c r="G12" s="433">
        <v>100</v>
      </c>
      <c r="H12" s="433">
        <v>0</v>
      </c>
      <c r="I12" s="1054">
        <v>0</v>
      </c>
      <c r="J12" s="433">
        <v>0</v>
      </c>
      <c r="K12" s="433">
        <v>0</v>
      </c>
      <c r="L12" s="1054">
        <v>0</v>
      </c>
      <c r="M12" s="433">
        <v>0</v>
      </c>
      <c r="N12" s="433">
        <v>0</v>
      </c>
      <c r="O12" s="433">
        <v>0</v>
      </c>
      <c r="P12" s="433">
        <v>0</v>
      </c>
    </row>
    <row r="13" spans="2:16" ht="15.75" x14ac:dyDescent="0.25">
      <c r="B13" s="117" t="s">
        <v>42</v>
      </c>
      <c r="C13" s="435">
        <v>21.18</v>
      </c>
      <c r="D13" s="121">
        <v>43.33</v>
      </c>
      <c r="E13" s="434">
        <v>6.19</v>
      </c>
      <c r="F13" s="435">
        <v>54</v>
      </c>
      <c r="G13" s="435">
        <v>35.03</v>
      </c>
      <c r="H13" s="435">
        <v>43.66</v>
      </c>
      <c r="I13" s="1055">
        <v>45.76</v>
      </c>
      <c r="J13" s="435">
        <v>59.75</v>
      </c>
      <c r="K13" s="435">
        <v>42.89</v>
      </c>
      <c r="L13" s="1055">
        <v>41.89</v>
      </c>
      <c r="M13" s="435">
        <v>45.41</v>
      </c>
      <c r="N13" s="435">
        <v>34.340000000000003</v>
      </c>
      <c r="O13" s="435">
        <v>23.13</v>
      </c>
      <c r="P13" s="435">
        <v>35.82</v>
      </c>
    </row>
    <row r="14" spans="2:16" ht="15.75" x14ac:dyDescent="0.25">
      <c r="B14" s="118"/>
      <c r="C14" s="431"/>
      <c r="D14" s="119"/>
      <c r="E14" s="433"/>
      <c r="F14" s="433"/>
      <c r="G14" s="431"/>
      <c r="H14" s="436"/>
      <c r="I14" s="1053"/>
      <c r="J14" s="431"/>
      <c r="K14" s="431"/>
      <c r="L14" s="1053"/>
      <c r="M14" s="279"/>
      <c r="N14" s="279"/>
      <c r="O14" s="279"/>
      <c r="P14" s="279"/>
    </row>
    <row r="15" spans="2:16" ht="15.75" x14ac:dyDescent="0.25">
      <c r="B15" s="117" t="s">
        <v>43</v>
      </c>
      <c r="C15" s="761"/>
      <c r="D15" s="122"/>
      <c r="E15" s="437"/>
      <c r="F15" s="438"/>
      <c r="G15" s="438"/>
      <c r="H15" s="438"/>
      <c r="I15" s="1056"/>
      <c r="J15" s="438"/>
      <c r="K15" s="438"/>
      <c r="L15" s="1056"/>
      <c r="M15" s="279"/>
      <c r="N15" s="279"/>
      <c r="O15" s="279"/>
      <c r="P15" s="279"/>
    </row>
    <row r="16" spans="2:16" ht="15.75" x14ac:dyDescent="0.25">
      <c r="B16" s="123" t="s">
        <v>44</v>
      </c>
      <c r="C16" s="433">
        <v>34.01</v>
      </c>
      <c r="D16" s="120">
        <v>52.15</v>
      </c>
      <c r="E16" s="433">
        <v>5.78</v>
      </c>
      <c r="F16" s="433">
        <v>61.98</v>
      </c>
      <c r="G16" s="433">
        <v>33.53</v>
      </c>
      <c r="H16" s="433">
        <v>20</v>
      </c>
      <c r="I16" s="1054">
        <v>58.08</v>
      </c>
      <c r="J16" s="433">
        <v>71.63</v>
      </c>
      <c r="K16" s="433">
        <v>54.31</v>
      </c>
      <c r="L16" s="1054">
        <v>39.33</v>
      </c>
      <c r="M16" s="433">
        <v>43.2</v>
      </c>
      <c r="N16" s="433">
        <v>34.380000000000003</v>
      </c>
      <c r="O16" s="433">
        <v>19.670000000000002</v>
      </c>
      <c r="P16" s="433">
        <v>42.17</v>
      </c>
    </row>
    <row r="17" spans="2:16" ht="15.75" x14ac:dyDescent="0.25">
      <c r="B17" s="123" t="s">
        <v>45</v>
      </c>
      <c r="C17" s="433">
        <v>26.54</v>
      </c>
      <c r="D17" s="120">
        <v>46.52</v>
      </c>
      <c r="E17" s="433">
        <v>6.01</v>
      </c>
      <c r="F17" s="433">
        <v>54.41</v>
      </c>
      <c r="G17" s="433">
        <v>24.93</v>
      </c>
      <c r="H17" s="433">
        <v>45</v>
      </c>
      <c r="I17" s="1054">
        <v>49.08</v>
      </c>
      <c r="J17" s="433">
        <v>56.8</v>
      </c>
      <c r="K17" s="433">
        <v>47.49</v>
      </c>
      <c r="L17" s="1054">
        <v>45.06</v>
      </c>
      <c r="M17" s="433">
        <v>50.71</v>
      </c>
      <c r="N17" s="433">
        <v>32.729999999999997</v>
      </c>
      <c r="O17" s="433">
        <v>19.420000000000002</v>
      </c>
      <c r="P17" s="433">
        <v>33.6</v>
      </c>
    </row>
    <row r="18" spans="2:16" ht="15.75" x14ac:dyDescent="0.25">
      <c r="B18" s="123" t="s">
        <v>46</v>
      </c>
      <c r="C18" s="433">
        <v>22.86</v>
      </c>
      <c r="D18" s="120">
        <v>45.94</v>
      </c>
      <c r="E18" s="433">
        <v>6.08</v>
      </c>
      <c r="F18" s="433">
        <v>58.75</v>
      </c>
      <c r="G18" s="433">
        <v>49.25</v>
      </c>
      <c r="H18" s="433">
        <v>20</v>
      </c>
      <c r="I18" s="1054">
        <v>49.48</v>
      </c>
      <c r="J18" s="433">
        <v>67.97</v>
      </c>
      <c r="K18" s="433">
        <v>46.26</v>
      </c>
      <c r="L18" s="1054">
        <v>36.44</v>
      </c>
      <c r="M18" s="433">
        <v>37.42</v>
      </c>
      <c r="N18" s="433">
        <v>34.24</v>
      </c>
      <c r="O18" s="433">
        <v>26.38</v>
      </c>
      <c r="P18" s="433">
        <v>18.43</v>
      </c>
    </row>
    <row r="19" spans="2:16" ht="15.75" x14ac:dyDescent="0.25">
      <c r="B19" s="123" t="s">
        <v>47</v>
      </c>
      <c r="C19" s="433">
        <v>22.11</v>
      </c>
      <c r="D19" s="120">
        <v>45.01</v>
      </c>
      <c r="E19" s="433">
        <v>6.1</v>
      </c>
      <c r="F19" s="433">
        <v>51.86</v>
      </c>
      <c r="G19" s="433">
        <v>51.64</v>
      </c>
      <c r="H19" s="433">
        <v>47</v>
      </c>
      <c r="I19" s="1054">
        <v>45.98</v>
      </c>
      <c r="J19" s="433">
        <v>60.51</v>
      </c>
      <c r="K19" s="433">
        <v>43.01</v>
      </c>
      <c r="L19" s="1054">
        <v>42.94</v>
      </c>
      <c r="M19" s="433">
        <v>47.37</v>
      </c>
      <c r="N19" s="433">
        <v>36.46</v>
      </c>
      <c r="O19" s="433">
        <v>24.71</v>
      </c>
      <c r="P19" s="433">
        <v>56.33</v>
      </c>
    </row>
    <row r="20" spans="2:16" ht="15.75" x14ac:dyDescent="0.25">
      <c r="B20" s="123" t="s">
        <v>48</v>
      </c>
      <c r="C20" s="433">
        <v>21.03</v>
      </c>
      <c r="D20" s="120">
        <v>40.19</v>
      </c>
      <c r="E20" s="433">
        <v>6.14</v>
      </c>
      <c r="F20" s="433">
        <v>42.38</v>
      </c>
      <c r="G20" s="433">
        <v>11.33</v>
      </c>
      <c r="H20" s="433">
        <v>41.2</v>
      </c>
      <c r="I20" s="1054">
        <v>41.98</v>
      </c>
      <c r="J20" s="433">
        <v>53.1</v>
      </c>
      <c r="K20" s="433">
        <v>39.840000000000003</v>
      </c>
      <c r="L20" s="1054">
        <v>41.32</v>
      </c>
      <c r="M20" s="433">
        <v>43.67</v>
      </c>
      <c r="N20" s="433">
        <v>35.700000000000003</v>
      </c>
      <c r="O20" s="433">
        <v>20.28</v>
      </c>
      <c r="P20" s="433">
        <v>40</v>
      </c>
    </row>
    <row r="21" spans="2:16" ht="15.75" x14ac:dyDescent="0.25">
      <c r="B21" s="123" t="s">
        <v>49</v>
      </c>
      <c r="C21" s="433">
        <v>18.7</v>
      </c>
      <c r="D21" s="120">
        <v>37.369999999999997</v>
      </c>
      <c r="E21" s="439">
        <v>6.26</v>
      </c>
      <c r="F21" s="433">
        <v>43.8</v>
      </c>
      <c r="G21" s="433">
        <v>31.75</v>
      </c>
      <c r="H21" s="433">
        <v>25</v>
      </c>
      <c r="I21" s="1054">
        <v>38.96</v>
      </c>
      <c r="J21" s="433">
        <v>49.06</v>
      </c>
      <c r="K21" s="433">
        <v>37.049999999999997</v>
      </c>
      <c r="L21" s="1054">
        <v>38.19</v>
      </c>
      <c r="M21" s="433">
        <v>41.14</v>
      </c>
      <c r="N21" s="433">
        <v>29.35</v>
      </c>
      <c r="O21" s="433">
        <v>22.34</v>
      </c>
      <c r="P21" s="433">
        <v>22</v>
      </c>
    </row>
    <row r="22" spans="2:16" ht="15.75" x14ac:dyDescent="0.25">
      <c r="B22" s="123" t="s">
        <v>50</v>
      </c>
      <c r="C22" s="433">
        <v>16.91</v>
      </c>
      <c r="D22" s="120">
        <v>35.020000000000003</v>
      </c>
      <c r="E22" s="439">
        <v>6.27</v>
      </c>
      <c r="F22" s="433">
        <v>34.33</v>
      </c>
      <c r="G22" s="433">
        <v>12.33</v>
      </c>
      <c r="H22" s="433">
        <v>17</v>
      </c>
      <c r="I22" s="1054">
        <v>37.31</v>
      </c>
      <c r="J22" s="433">
        <v>56.22</v>
      </c>
      <c r="K22" s="433">
        <v>33.49</v>
      </c>
      <c r="L22" s="1054">
        <v>34.770000000000003</v>
      </c>
      <c r="M22" s="433">
        <v>38.979999999999997</v>
      </c>
      <c r="N22" s="433">
        <v>29.06</v>
      </c>
      <c r="O22" s="433">
        <v>22.03</v>
      </c>
      <c r="P22" s="433">
        <v>27.67</v>
      </c>
    </row>
    <row r="23" spans="2:16" ht="15.75" x14ac:dyDescent="0.25">
      <c r="B23" s="123" t="s">
        <v>51</v>
      </c>
      <c r="C23" s="433">
        <v>18.88</v>
      </c>
      <c r="D23" s="120">
        <v>40.869999999999997</v>
      </c>
      <c r="E23" s="439">
        <v>6.25</v>
      </c>
      <c r="F23" s="433">
        <v>42.1</v>
      </c>
      <c r="G23" s="433">
        <v>36.799999999999997</v>
      </c>
      <c r="H23" s="433">
        <v>54.17</v>
      </c>
      <c r="I23" s="1054">
        <v>44.07</v>
      </c>
      <c r="J23" s="433">
        <v>50.35</v>
      </c>
      <c r="K23" s="433">
        <v>42.49</v>
      </c>
      <c r="L23" s="1054">
        <v>40.83</v>
      </c>
      <c r="M23" s="433">
        <v>43.56</v>
      </c>
      <c r="N23" s="433">
        <v>33.049999999999997</v>
      </c>
      <c r="O23" s="433">
        <v>24.15</v>
      </c>
      <c r="P23" s="433">
        <v>37.33</v>
      </c>
    </row>
    <row r="24" spans="2:16" ht="15.75" x14ac:dyDescent="0.25">
      <c r="B24" s="123" t="s">
        <v>52</v>
      </c>
      <c r="C24" s="433">
        <v>18.09</v>
      </c>
      <c r="D24" s="120">
        <v>45.16</v>
      </c>
      <c r="E24" s="439">
        <v>6.28</v>
      </c>
      <c r="F24" s="433">
        <v>48.5</v>
      </c>
      <c r="G24" s="433">
        <v>32</v>
      </c>
      <c r="H24" s="433">
        <v>8</v>
      </c>
      <c r="I24" s="1054">
        <v>49.6</v>
      </c>
      <c r="J24" s="433">
        <v>74.83</v>
      </c>
      <c r="K24" s="433">
        <v>44.58</v>
      </c>
      <c r="L24" s="1054">
        <v>44.25</v>
      </c>
      <c r="M24" s="433">
        <v>46.23</v>
      </c>
      <c r="N24" s="433">
        <v>38.57</v>
      </c>
      <c r="O24" s="433">
        <v>24.92</v>
      </c>
      <c r="P24" s="433">
        <v>33.33</v>
      </c>
    </row>
    <row r="25" spans="2:16" ht="15.75" x14ac:dyDescent="0.25">
      <c r="B25" s="123" t="s">
        <v>53</v>
      </c>
      <c r="C25" s="433">
        <v>21.58</v>
      </c>
      <c r="D25" s="120">
        <v>49.39</v>
      </c>
      <c r="E25" s="439">
        <v>6.28</v>
      </c>
      <c r="F25" s="433">
        <v>44.29</v>
      </c>
      <c r="G25" s="433">
        <v>16.600000000000001</v>
      </c>
      <c r="H25" s="433">
        <v>91</v>
      </c>
      <c r="I25" s="1054">
        <v>53.11</v>
      </c>
      <c r="J25" s="433">
        <v>70.569999999999993</v>
      </c>
      <c r="K25" s="433">
        <v>50.01</v>
      </c>
      <c r="L25" s="1054">
        <v>52.62</v>
      </c>
      <c r="M25" s="433">
        <v>56.57</v>
      </c>
      <c r="N25" s="433">
        <v>40.76</v>
      </c>
      <c r="O25" s="433">
        <v>23.54</v>
      </c>
      <c r="P25" s="433">
        <v>41.33</v>
      </c>
    </row>
    <row r="26" spans="2:16" ht="15.75" x14ac:dyDescent="0.25">
      <c r="B26" s="40" t="s">
        <v>184</v>
      </c>
      <c r="C26" s="433">
        <v>100</v>
      </c>
      <c r="D26" s="120">
        <v>100</v>
      </c>
      <c r="E26" s="439">
        <v>0</v>
      </c>
      <c r="F26" s="433">
        <v>0</v>
      </c>
      <c r="G26" s="433">
        <v>100</v>
      </c>
      <c r="H26" s="433">
        <v>0</v>
      </c>
      <c r="I26" s="1054">
        <v>0</v>
      </c>
      <c r="J26" s="433">
        <v>0</v>
      </c>
      <c r="K26" s="433">
        <v>0</v>
      </c>
      <c r="L26" s="1054">
        <v>0</v>
      </c>
      <c r="M26" s="433">
        <v>0</v>
      </c>
      <c r="N26" s="433">
        <v>0</v>
      </c>
      <c r="O26" s="433">
        <v>0</v>
      </c>
      <c r="P26" s="433">
        <v>0</v>
      </c>
    </row>
    <row r="27" spans="2:16" ht="15.75" x14ac:dyDescent="0.25">
      <c r="B27" s="117" t="s">
        <v>42</v>
      </c>
      <c r="C27" s="435">
        <v>21.18</v>
      </c>
      <c r="D27" s="121">
        <v>43.33</v>
      </c>
      <c r="E27" s="440">
        <v>6.19</v>
      </c>
      <c r="F27" s="435">
        <v>54</v>
      </c>
      <c r="G27" s="435">
        <v>35.03</v>
      </c>
      <c r="H27" s="435">
        <v>43.66</v>
      </c>
      <c r="I27" s="1055">
        <v>45.76</v>
      </c>
      <c r="J27" s="435">
        <v>59.75</v>
      </c>
      <c r="K27" s="435">
        <v>42.89</v>
      </c>
      <c r="L27" s="1055">
        <v>41.89</v>
      </c>
      <c r="M27" s="435">
        <v>45.41</v>
      </c>
      <c r="N27" s="435">
        <v>34.340000000000003</v>
      </c>
      <c r="O27" s="435">
        <v>23.13</v>
      </c>
      <c r="P27" s="435">
        <v>35.82</v>
      </c>
    </row>
    <row r="28" spans="2:16" ht="15.75" x14ac:dyDescent="0.25">
      <c r="B28" s="117"/>
      <c r="C28" s="435"/>
      <c r="D28" s="121"/>
      <c r="E28" s="440"/>
      <c r="F28" s="435"/>
      <c r="G28" s="435"/>
      <c r="H28" s="435"/>
      <c r="I28" s="1055"/>
      <c r="J28" s="435"/>
      <c r="K28" s="435"/>
      <c r="L28" s="1055"/>
      <c r="M28" s="435"/>
      <c r="N28" s="435"/>
      <c r="O28" s="435"/>
      <c r="P28" s="435"/>
    </row>
    <row r="29" spans="2:16" ht="15.75" x14ac:dyDescent="0.25">
      <c r="B29" s="117" t="s">
        <v>54</v>
      </c>
      <c r="C29" s="435"/>
      <c r="D29" s="121"/>
      <c r="E29" s="440"/>
      <c r="F29" s="435"/>
      <c r="G29" s="435"/>
      <c r="H29" s="435"/>
      <c r="I29" s="1055"/>
      <c r="J29" s="435"/>
      <c r="K29" s="435"/>
      <c r="L29" s="1055"/>
      <c r="M29" s="435"/>
      <c r="N29" s="435"/>
      <c r="O29" s="435"/>
      <c r="P29" s="435"/>
    </row>
    <row r="30" spans="2:16" ht="15.75" x14ac:dyDescent="0.25">
      <c r="B30" s="118" t="s">
        <v>347</v>
      </c>
      <c r="C30" s="433">
        <v>40.49</v>
      </c>
      <c r="D30" s="120">
        <v>40.49</v>
      </c>
      <c r="E30" s="542" t="s">
        <v>286</v>
      </c>
      <c r="F30" s="433">
        <v>64.84</v>
      </c>
      <c r="G30" s="433">
        <v>47.1</v>
      </c>
      <c r="H30" s="433">
        <v>44.29</v>
      </c>
      <c r="I30" s="1054">
        <v>39.299999999999997</v>
      </c>
      <c r="J30" s="433">
        <v>55.91</v>
      </c>
      <c r="K30" s="433">
        <v>37.700000000000003</v>
      </c>
      <c r="L30" s="1054">
        <v>32.200000000000003</v>
      </c>
      <c r="M30" s="433">
        <v>35.36</v>
      </c>
      <c r="N30" s="433">
        <v>26.06</v>
      </c>
      <c r="O30" s="433">
        <v>23</v>
      </c>
      <c r="P30" s="433">
        <v>24</v>
      </c>
    </row>
    <row r="31" spans="2:16" ht="15.75" x14ac:dyDescent="0.25">
      <c r="B31" s="118" t="s">
        <v>27</v>
      </c>
      <c r="C31" s="433">
        <v>14.3</v>
      </c>
      <c r="D31" s="120">
        <v>53.52</v>
      </c>
      <c r="E31" s="439">
        <v>6.2</v>
      </c>
      <c r="F31" s="433">
        <v>32.67</v>
      </c>
      <c r="G31" s="433">
        <v>36.1</v>
      </c>
      <c r="H31" s="433">
        <v>76</v>
      </c>
      <c r="I31" s="1054">
        <v>58.54</v>
      </c>
      <c r="J31" s="433">
        <v>66.37</v>
      </c>
      <c r="K31" s="433">
        <v>55.59</v>
      </c>
      <c r="L31" s="1054">
        <v>44.36</v>
      </c>
      <c r="M31" s="433">
        <v>48.25</v>
      </c>
      <c r="N31" s="433">
        <v>35.130000000000003</v>
      </c>
      <c r="O31" s="433">
        <v>22.4</v>
      </c>
      <c r="P31" s="433">
        <v>57.07</v>
      </c>
    </row>
    <row r="32" spans="2:16" ht="15.75" x14ac:dyDescent="0.25">
      <c r="B32" s="118" t="s">
        <v>856</v>
      </c>
      <c r="C32" s="433">
        <v>35.68</v>
      </c>
      <c r="D32" s="120">
        <v>35.68</v>
      </c>
      <c r="E32" s="542" t="s">
        <v>286</v>
      </c>
      <c r="F32" s="433">
        <v>31.83</v>
      </c>
      <c r="G32" s="433">
        <v>19.64</v>
      </c>
      <c r="H32" s="433">
        <v>36.57</v>
      </c>
      <c r="I32" s="1054">
        <v>42.55</v>
      </c>
      <c r="J32" s="433">
        <v>46.41</v>
      </c>
      <c r="K32" s="433">
        <v>39.97</v>
      </c>
      <c r="L32" s="1054">
        <v>42.65</v>
      </c>
      <c r="M32" s="433">
        <v>45.84</v>
      </c>
      <c r="N32" s="433">
        <v>36.14</v>
      </c>
      <c r="O32" s="433">
        <v>23.25</v>
      </c>
      <c r="P32" s="433">
        <v>26.77</v>
      </c>
    </row>
    <row r="33" spans="2:16" ht="15.75" x14ac:dyDescent="0.25">
      <c r="B33" s="117" t="s">
        <v>55</v>
      </c>
      <c r="C33" s="435">
        <v>21.18</v>
      </c>
      <c r="D33" s="121">
        <v>43.33</v>
      </c>
      <c r="E33" s="440">
        <v>6.2</v>
      </c>
      <c r="F33" s="435">
        <v>54</v>
      </c>
      <c r="G33" s="435">
        <v>35.03</v>
      </c>
      <c r="H33" s="435">
        <v>43.66</v>
      </c>
      <c r="I33" s="1055">
        <v>45.76</v>
      </c>
      <c r="J33" s="435">
        <v>59.75</v>
      </c>
      <c r="K33" s="435">
        <v>42.89</v>
      </c>
      <c r="L33" s="1055">
        <v>41.89</v>
      </c>
      <c r="M33" s="435">
        <v>45.41</v>
      </c>
      <c r="N33" s="435">
        <v>34.340000000000003</v>
      </c>
      <c r="O33" s="435">
        <v>23.13</v>
      </c>
      <c r="P33" s="435">
        <v>35.82</v>
      </c>
    </row>
    <row r="34" spans="2:16" ht="15.75" x14ac:dyDescent="0.25">
      <c r="B34" s="124"/>
      <c r="C34" s="442"/>
      <c r="D34" s="125"/>
      <c r="E34" s="441"/>
      <c r="F34" s="442"/>
      <c r="G34" s="442"/>
      <c r="H34" s="442"/>
      <c r="I34" s="1057"/>
      <c r="J34" s="442"/>
      <c r="K34" s="442"/>
      <c r="L34" s="1057"/>
      <c r="M34" s="281"/>
      <c r="N34" s="281"/>
      <c r="O34" s="281"/>
      <c r="P34" s="281"/>
    </row>
    <row r="35" spans="2:16" ht="15.75" x14ac:dyDescent="0.25">
      <c r="B35" s="28" t="s">
        <v>18</v>
      </c>
    </row>
    <row r="37" spans="2:16" x14ac:dyDescent="0.25">
      <c r="B37" t="s">
        <v>60</v>
      </c>
    </row>
    <row r="38" spans="2:16" x14ac:dyDescent="0.25">
      <c r="B38" t="s">
        <v>61</v>
      </c>
    </row>
    <row r="39" spans="2:16" x14ac:dyDescent="0.25">
      <c r="B39" t="s">
        <v>62</v>
      </c>
    </row>
    <row r="40" spans="2:16" ht="15.75" x14ac:dyDescent="0.25">
      <c r="B40" s="1176" t="s">
        <v>24</v>
      </c>
      <c r="C40" s="1176"/>
      <c r="D40" s="1176"/>
      <c r="E40" s="1176"/>
      <c r="F40" s="1176"/>
      <c r="G40" s="1176"/>
      <c r="H40" s="1176"/>
      <c r="I40" s="1176"/>
      <c r="J40" s="1176"/>
      <c r="K40" s="1176"/>
      <c r="L40" s="1176"/>
      <c r="M40" s="1176"/>
      <c r="N40" s="1176"/>
    </row>
    <row r="41" spans="2:16" ht="15.75" x14ac:dyDescent="0.25">
      <c r="B41" s="516"/>
      <c r="C41" s="516"/>
      <c r="D41" s="516"/>
      <c r="E41" s="516"/>
      <c r="F41" s="516"/>
      <c r="G41" s="516"/>
      <c r="H41" s="516"/>
      <c r="I41" s="516"/>
      <c r="J41" s="516"/>
      <c r="K41" s="516"/>
      <c r="L41" s="516"/>
      <c r="M41" s="516"/>
      <c r="N41" s="516"/>
    </row>
    <row r="43" spans="2:16" ht="45.75" customHeight="1" x14ac:dyDescent="0.25">
      <c r="B43" s="1175" t="s">
        <v>898</v>
      </c>
      <c r="C43" s="1175"/>
      <c r="D43" s="1175"/>
      <c r="E43" s="1175"/>
      <c r="F43" s="1175"/>
      <c r="G43" s="462"/>
      <c r="H43" s="462"/>
      <c r="I43" s="462"/>
      <c r="J43" s="462"/>
      <c r="K43" s="462"/>
      <c r="L43" s="462"/>
    </row>
    <row r="45" spans="2:16" ht="47.25" x14ac:dyDescent="0.25">
      <c r="B45" s="114"/>
      <c r="C45" s="515" t="s">
        <v>185</v>
      </c>
      <c r="D45" s="115" t="s">
        <v>990</v>
      </c>
      <c r="E45" s="115" t="s">
        <v>948</v>
      </c>
      <c r="F45" s="562" t="s">
        <v>947</v>
      </c>
      <c r="G45" s="84"/>
      <c r="H45" s="84"/>
      <c r="I45" s="84"/>
    </row>
    <row r="46" spans="2:16" ht="15.75" x14ac:dyDescent="0.25">
      <c r="B46" s="114"/>
      <c r="C46" s="430"/>
      <c r="D46" s="116"/>
      <c r="E46" s="430"/>
      <c r="F46" s="430"/>
      <c r="G46" s="556"/>
      <c r="H46" s="556"/>
      <c r="I46" s="556"/>
    </row>
    <row r="47" spans="2:16" ht="15.75" x14ac:dyDescent="0.25">
      <c r="B47" s="117" t="s">
        <v>35</v>
      </c>
      <c r="C47" s="431"/>
      <c r="D47" s="119"/>
      <c r="E47" s="431"/>
      <c r="F47" s="431"/>
      <c r="G47" s="557"/>
      <c r="H47" s="557"/>
      <c r="I47" s="557"/>
    </row>
    <row r="48" spans="2:16" ht="15.75" x14ac:dyDescent="0.25">
      <c r="B48" s="118" t="s">
        <v>36</v>
      </c>
      <c r="C48" s="433">
        <v>54.72</v>
      </c>
      <c r="D48" s="120">
        <v>51.34</v>
      </c>
      <c r="E48" s="432">
        <v>57.87</v>
      </c>
      <c r="F48" s="433">
        <v>55.33</v>
      </c>
      <c r="G48" s="558"/>
      <c r="H48" s="558"/>
      <c r="I48" s="558"/>
    </row>
    <row r="49" spans="2:9" ht="15.75" x14ac:dyDescent="0.25">
      <c r="B49" s="118" t="s">
        <v>37</v>
      </c>
      <c r="C49" s="433">
        <v>51.22</v>
      </c>
      <c r="D49" s="120">
        <v>45.55</v>
      </c>
      <c r="E49" s="432">
        <v>63.44</v>
      </c>
      <c r="F49" s="433">
        <v>41.3</v>
      </c>
      <c r="G49" s="558"/>
      <c r="H49" s="558"/>
      <c r="I49" s="558"/>
    </row>
    <row r="50" spans="2:9" ht="15.75" x14ac:dyDescent="0.25">
      <c r="B50" s="118" t="s">
        <v>38</v>
      </c>
      <c r="C50" s="433">
        <v>48.17</v>
      </c>
      <c r="D50" s="120">
        <v>44.54</v>
      </c>
      <c r="E50" s="432">
        <v>59.63</v>
      </c>
      <c r="F50" s="433">
        <v>32.47</v>
      </c>
      <c r="G50" s="558"/>
      <c r="H50" s="558"/>
      <c r="I50" s="558"/>
    </row>
    <row r="51" spans="2:9" ht="15.75" x14ac:dyDescent="0.25">
      <c r="B51" s="118" t="s">
        <v>39</v>
      </c>
      <c r="C51" s="433">
        <v>44.35</v>
      </c>
      <c r="D51" s="120">
        <v>43.25</v>
      </c>
      <c r="E51" s="432">
        <v>49.8</v>
      </c>
      <c r="F51" s="433">
        <v>35.56</v>
      </c>
      <c r="G51" s="558"/>
      <c r="H51" s="558"/>
      <c r="I51" s="558"/>
    </row>
    <row r="52" spans="2:9" ht="15.75" x14ac:dyDescent="0.25">
      <c r="B52" s="118" t="s">
        <v>40</v>
      </c>
      <c r="C52" s="433">
        <v>33.44</v>
      </c>
      <c r="D52" s="120">
        <v>26.83</v>
      </c>
      <c r="E52" s="432">
        <v>53.06</v>
      </c>
      <c r="F52" s="433">
        <v>34.119999999999997</v>
      </c>
      <c r="G52" s="558"/>
      <c r="H52" s="558"/>
      <c r="I52" s="558"/>
    </row>
    <row r="53" spans="2:9" ht="15.75" x14ac:dyDescent="0.25">
      <c r="B53" s="118" t="s">
        <v>41</v>
      </c>
      <c r="C53" s="433">
        <v>21.62</v>
      </c>
      <c r="D53" s="120">
        <v>19.920000000000002</v>
      </c>
      <c r="E53" s="432">
        <v>39.64</v>
      </c>
      <c r="F53" s="433">
        <v>22.44</v>
      </c>
      <c r="G53" s="558"/>
      <c r="H53" s="558"/>
      <c r="I53" s="558"/>
    </row>
    <row r="54" spans="2:9" ht="15.75" x14ac:dyDescent="0.25">
      <c r="B54" s="117" t="s">
        <v>42</v>
      </c>
      <c r="C54" s="435">
        <v>45.76</v>
      </c>
      <c r="D54" s="121">
        <v>39.299999999999997</v>
      </c>
      <c r="E54" s="434">
        <v>58.54</v>
      </c>
      <c r="F54" s="435">
        <v>42.55</v>
      </c>
      <c r="G54" s="559"/>
      <c r="H54" s="559"/>
      <c r="I54" s="559"/>
    </row>
    <row r="55" spans="2:9" ht="15.75" x14ac:dyDescent="0.25">
      <c r="B55" s="118"/>
      <c r="C55" s="431"/>
      <c r="D55" s="119"/>
      <c r="E55" s="433"/>
      <c r="F55" s="433"/>
      <c r="G55" s="557"/>
      <c r="H55" s="560"/>
      <c r="I55" s="557"/>
    </row>
    <row r="56" spans="2:9" ht="15.75" x14ac:dyDescent="0.25">
      <c r="B56" s="117" t="s">
        <v>43</v>
      </c>
      <c r="C56" s="438"/>
      <c r="D56" s="122"/>
      <c r="E56" s="437"/>
      <c r="F56" s="438"/>
      <c r="G56" s="561"/>
      <c r="H56" s="561"/>
      <c r="I56" s="561"/>
    </row>
    <row r="57" spans="2:9" ht="15.75" x14ac:dyDescent="0.25">
      <c r="B57" s="123" t="s">
        <v>44</v>
      </c>
      <c r="C57" s="433">
        <v>58.08</v>
      </c>
      <c r="D57" s="120">
        <v>57.62</v>
      </c>
      <c r="E57" s="433">
        <v>62.96</v>
      </c>
      <c r="F57" s="433">
        <v>47.65</v>
      </c>
      <c r="G57" s="558"/>
      <c r="H57" s="558"/>
      <c r="I57" s="558"/>
    </row>
    <row r="58" spans="2:9" ht="15.75" x14ac:dyDescent="0.25">
      <c r="B58" s="123" t="s">
        <v>45</v>
      </c>
      <c r="C58" s="433">
        <v>49.08</v>
      </c>
      <c r="D58" s="120">
        <v>45.7</v>
      </c>
      <c r="E58" s="433">
        <v>60.67</v>
      </c>
      <c r="F58" s="433">
        <v>46.41</v>
      </c>
      <c r="G58" s="558"/>
      <c r="H58" s="558"/>
      <c r="I58" s="558"/>
    </row>
    <row r="59" spans="2:9" ht="15.75" x14ac:dyDescent="0.25">
      <c r="B59" s="123" t="s">
        <v>46</v>
      </c>
      <c r="C59" s="433">
        <v>49.48</v>
      </c>
      <c r="D59" s="120">
        <v>43.18</v>
      </c>
      <c r="E59" s="433">
        <v>64.180000000000007</v>
      </c>
      <c r="F59" s="433">
        <v>45.92</v>
      </c>
      <c r="G59" s="558"/>
      <c r="H59" s="558"/>
      <c r="I59" s="558"/>
    </row>
    <row r="60" spans="2:9" ht="15.75" x14ac:dyDescent="0.25">
      <c r="B60" s="123" t="s">
        <v>47</v>
      </c>
      <c r="C60" s="433">
        <v>45.98</v>
      </c>
      <c r="D60" s="120">
        <v>40.619999999999997</v>
      </c>
      <c r="E60" s="433">
        <v>61.77</v>
      </c>
      <c r="F60" s="433">
        <v>40.869999999999997</v>
      </c>
      <c r="G60" s="558"/>
      <c r="H60" s="558"/>
      <c r="I60" s="558"/>
    </row>
    <row r="61" spans="2:9" ht="15.75" x14ac:dyDescent="0.25">
      <c r="B61" s="123" t="s">
        <v>48</v>
      </c>
      <c r="C61" s="433">
        <v>41.98</v>
      </c>
      <c r="D61" s="120">
        <v>35.700000000000003</v>
      </c>
      <c r="E61" s="433">
        <v>57.98</v>
      </c>
      <c r="F61" s="433">
        <v>36.71</v>
      </c>
      <c r="G61" s="558"/>
      <c r="H61" s="558"/>
      <c r="I61" s="558"/>
    </row>
    <row r="62" spans="2:9" ht="15.75" x14ac:dyDescent="0.25">
      <c r="B62" s="123" t="s">
        <v>49</v>
      </c>
      <c r="C62" s="433">
        <v>38.96</v>
      </c>
      <c r="D62" s="120">
        <v>31.76</v>
      </c>
      <c r="E62" s="439">
        <v>56.61</v>
      </c>
      <c r="F62" s="433">
        <v>28.22</v>
      </c>
      <c r="G62" s="558"/>
      <c r="H62" s="558"/>
      <c r="I62" s="558"/>
    </row>
    <row r="63" spans="2:9" ht="15.75" x14ac:dyDescent="0.25">
      <c r="B63" s="123" t="s">
        <v>50</v>
      </c>
      <c r="C63" s="433">
        <v>37.31</v>
      </c>
      <c r="D63" s="120">
        <v>31.13</v>
      </c>
      <c r="E63" s="439">
        <v>53</v>
      </c>
      <c r="F63" s="433">
        <v>38.69</v>
      </c>
      <c r="G63" s="558"/>
      <c r="H63" s="558"/>
      <c r="I63" s="558"/>
    </row>
    <row r="64" spans="2:9" ht="15.75" x14ac:dyDescent="0.25">
      <c r="B64" s="123" t="s">
        <v>51</v>
      </c>
      <c r="C64" s="433">
        <v>44.07</v>
      </c>
      <c r="D64" s="120">
        <v>35.69</v>
      </c>
      <c r="E64" s="439">
        <v>51.96</v>
      </c>
      <c r="F64" s="433">
        <v>48.65</v>
      </c>
      <c r="G64" s="558"/>
      <c r="H64" s="558"/>
      <c r="I64" s="558"/>
    </row>
    <row r="65" spans="2:14" ht="15.75" x14ac:dyDescent="0.25">
      <c r="B65" s="123" t="s">
        <v>52</v>
      </c>
      <c r="C65" s="433">
        <v>49.6</v>
      </c>
      <c r="D65" s="120">
        <v>39.700000000000003</v>
      </c>
      <c r="E65" s="439">
        <v>62.24</v>
      </c>
      <c r="F65" s="433">
        <v>41.33</v>
      </c>
      <c r="G65" s="558"/>
      <c r="H65" s="558"/>
      <c r="I65" s="558"/>
    </row>
    <row r="66" spans="2:14" ht="15.75" x14ac:dyDescent="0.25">
      <c r="B66" s="123" t="s">
        <v>53</v>
      </c>
      <c r="C66" s="433">
        <v>53.11</v>
      </c>
      <c r="D66" s="120">
        <v>43.49</v>
      </c>
      <c r="E66" s="439">
        <v>60.18</v>
      </c>
      <c r="F66" s="433">
        <v>53.06</v>
      </c>
      <c r="G66" s="558"/>
      <c r="H66" s="558"/>
      <c r="I66" s="558"/>
    </row>
    <row r="67" spans="2:14" ht="15.75" x14ac:dyDescent="0.25">
      <c r="B67" s="117" t="s">
        <v>42</v>
      </c>
      <c r="C67" s="435">
        <v>45.76</v>
      </c>
      <c r="D67" s="121">
        <v>39.299999999999997</v>
      </c>
      <c r="E67" s="440">
        <v>58.54</v>
      </c>
      <c r="F67" s="435">
        <v>42.55</v>
      </c>
      <c r="G67" s="559"/>
      <c r="H67" s="559"/>
      <c r="I67" s="559"/>
    </row>
    <row r="68" spans="2:14" ht="15.75" x14ac:dyDescent="0.25">
      <c r="B68" s="563"/>
      <c r="C68" s="564"/>
      <c r="D68" s="565"/>
      <c r="E68" s="566"/>
      <c r="F68" s="564"/>
      <c r="G68" s="559"/>
      <c r="H68" s="559"/>
      <c r="I68" s="559"/>
    </row>
    <row r="69" spans="2:14" ht="15.75" x14ac:dyDescent="0.25">
      <c r="B69" s="28" t="s">
        <v>18</v>
      </c>
    </row>
    <row r="71" spans="2:14" x14ac:dyDescent="0.25">
      <c r="B71" t="s">
        <v>60</v>
      </c>
    </row>
    <row r="72" spans="2:14" x14ac:dyDescent="0.25">
      <c r="B72" t="s">
        <v>61</v>
      </c>
    </row>
    <row r="73" spans="2:14" ht="15.75" x14ac:dyDescent="0.25">
      <c r="B73" s="259" t="s">
        <v>953</v>
      </c>
      <c r="C73" s="259"/>
      <c r="D73" s="259"/>
      <c r="E73" s="259"/>
      <c r="F73" s="259"/>
      <c r="G73" s="259"/>
      <c r="H73" s="259"/>
      <c r="I73" s="259"/>
      <c r="J73" s="259"/>
      <c r="K73" s="259"/>
      <c r="L73" s="259"/>
      <c r="M73" s="259"/>
      <c r="N73" s="259"/>
    </row>
  </sheetData>
  <mergeCells count="3">
    <mergeCell ref="B1:L1"/>
    <mergeCell ref="B40:N40"/>
    <mergeCell ref="B43:F43"/>
  </mergeCells>
  <pageMargins left="0.25" right="0.25" top="0.75" bottom="0.75" header="0.3" footer="0.3"/>
  <pageSetup paperSize="9" scale="5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pageSetUpPr fitToPage="1"/>
  </sheetPr>
  <dimension ref="B1:K56"/>
  <sheetViews>
    <sheetView workbookViewId="0">
      <selection activeCell="B34" sqref="B34:H34"/>
    </sheetView>
  </sheetViews>
  <sheetFormatPr defaultRowHeight="15" x14ac:dyDescent="0.25"/>
  <cols>
    <col min="1" max="1" width="4.85546875" customWidth="1"/>
    <col min="2" max="3" width="30.85546875" customWidth="1"/>
    <col min="4" max="4" width="17.5703125" customWidth="1"/>
    <col min="5" max="5" width="18.85546875" customWidth="1"/>
    <col min="6" max="6" width="16.140625" customWidth="1"/>
    <col min="7" max="7" width="29.5703125" customWidth="1"/>
    <col min="8" max="8" width="30.85546875" customWidth="1"/>
  </cols>
  <sheetData>
    <row r="1" spans="2:11" x14ac:dyDescent="0.25">
      <c r="B1" s="1175" t="s">
        <v>899</v>
      </c>
      <c r="C1" s="1174"/>
      <c r="D1" s="1174"/>
      <c r="E1" s="1174"/>
      <c r="F1" s="1174"/>
      <c r="G1" s="1174"/>
      <c r="H1" s="1174"/>
    </row>
    <row r="2" spans="2:11" x14ac:dyDescent="0.25">
      <c r="B2" s="126"/>
      <c r="C2" s="127"/>
      <c r="D2" s="127"/>
      <c r="E2" s="127"/>
      <c r="F2" s="127"/>
      <c r="G2" s="295"/>
      <c r="H2" s="127"/>
    </row>
    <row r="3" spans="2:11" ht="63" x14ac:dyDescent="0.25">
      <c r="B3" s="128"/>
      <c r="C3" s="129"/>
      <c r="D3" s="130" t="s">
        <v>26</v>
      </c>
      <c r="E3" s="131" t="s">
        <v>63</v>
      </c>
      <c r="F3" s="132" t="s">
        <v>64</v>
      </c>
      <c r="G3" s="133" t="s">
        <v>803</v>
      </c>
      <c r="H3" s="133" t="s">
        <v>66</v>
      </c>
    </row>
    <row r="4" spans="2:11" ht="15.75" x14ac:dyDescent="0.25">
      <c r="B4" s="9"/>
      <c r="C4" s="63"/>
      <c r="D4" s="130"/>
      <c r="E4" s="10"/>
      <c r="F4" s="10"/>
      <c r="G4" s="10"/>
      <c r="H4" s="10"/>
    </row>
    <row r="5" spans="2:11" ht="15.75" x14ac:dyDescent="0.25">
      <c r="B5" s="11" t="s">
        <v>789</v>
      </c>
      <c r="C5" s="134"/>
      <c r="D5" s="135"/>
      <c r="E5" s="13"/>
      <c r="F5" s="13"/>
      <c r="G5" s="13"/>
      <c r="H5" s="13"/>
    </row>
    <row r="6" spans="2:11" ht="15.75" x14ac:dyDescent="0.25">
      <c r="B6" s="14" t="s">
        <v>8</v>
      </c>
      <c r="C6" s="55"/>
      <c r="D6" s="136">
        <v>5530</v>
      </c>
      <c r="E6" s="137">
        <v>34220</v>
      </c>
      <c r="F6" s="138">
        <v>6.19</v>
      </c>
      <c r="G6" s="139">
        <v>3.7551493390629902E-2</v>
      </c>
      <c r="H6" s="139">
        <v>3.7551493390629902E-2</v>
      </c>
      <c r="J6" s="140"/>
      <c r="K6" s="141"/>
    </row>
    <row r="7" spans="2:11" ht="15.75" x14ac:dyDescent="0.25">
      <c r="B7" s="14" t="s">
        <v>843</v>
      </c>
      <c r="C7" s="55"/>
      <c r="D7" s="136">
        <v>149</v>
      </c>
      <c r="E7" s="137">
        <v>8050</v>
      </c>
      <c r="F7" s="138">
        <v>54</v>
      </c>
      <c r="G7" s="139">
        <v>2.2868928370539138E-2</v>
      </c>
      <c r="H7" s="139">
        <v>8.8293195739628343E-3</v>
      </c>
      <c r="J7" s="140"/>
      <c r="K7" s="141"/>
    </row>
    <row r="8" spans="2:11" ht="15.75" x14ac:dyDescent="0.25">
      <c r="B8" s="14" t="s">
        <v>9</v>
      </c>
      <c r="C8" s="55"/>
      <c r="D8" s="136">
        <v>76</v>
      </c>
      <c r="E8" s="137">
        <v>2660</v>
      </c>
      <c r="F8" s="138">
        <v>35.03</v>
      </c>
      <c r="G8" s="139">
        <v>2.9189647112529381E-3</v>
      </c>
      <c r="H8" s="139">
        <v>2.9211594215621511E-3</v>
      </c>
      <c r="J8" s="140"/>
      <c r="K8" s="142"/>
    </row>
    <row r="9" spans="2:11" ht="15.75" x14ac:dyDescent="0.25">
      <c r="B9" s="14" t="s">
        <v>844</v>
      </c>
      <c r="C9" s="55"/>
      <c r="D9" s="136">
        <v>41</v>
      </c>
      <c r="E9" s="137">
        <v>1790</v>
      </c>
      <c r="F9" s="138">
        <v>43.66</v>
      </c>
      <c r="G9" s="139">
        <v>2.6428544008693369E-3</v>
      </c>
      <c r="H9" s="139">
        <v>1.9642657267453984E-3</v>
      </c>
      <c r="J9" s="140"/>
      <c r="K9" s="141"/>
    </row>
    <row r="10" spans="2:11" ht="15.75" x14ac:dyDescent="0.25">
      <c r="B10" s="300" t="s">
        <v>10</v>
      </c>
      <c r="C10" s="1059"/>
      <c r="D10" s="1060">
        <v>2434</v>
      </c>
      <c r="E10" s="1014">
        <v>111390</v>
      </c>
      <c r="F10" s="1061">
        <v>45.76</v>
      </c>
      <c r="G10" s="1062">
        <v>0.31644346971358445</v>
      </c>
      <c r="H10" s="1062">
        <v>0.12223000125098488</v>
      </c>
      <c r="J10" s="140"/>
      <c r="K10" s="141"/>
    </row>
    <row r="11" spans="2:11" ht="15.75" x14ac:dyDescent="0.25">
      <c r="B11" s="14" t="s">
        <v>11</v>
      </c>
      <c r="C11" s="144"/>
      <c r="D11" s="136">
        <v>415</v>
      </c>
      <c r="E11" s="137">
        <v>24800</v>
      </c>
      <c r="F11" s="138">
        <v>59.75</v>
      </c>
      <c r="G11" s="139">
        <v>7.0453344545263433E-2</v>
      </c>
      <c r="H11" s="139">
        <v>2.7211115768774101E-2</v>
      </c>
      <c r="J11" s="140"/>
      <c r="K11" s="141"/>
    </row>
    <row r="12" spans="2:11" ht="15.75" x14ac:dyDescent="0.25">
      <c r="B12" s="14" t="s">
        <v>12</v>
      </c>
      <c r="C12" s="144"/>
      <c r="D12" s="136">
        <v>2019</v>
      </c>
      <c r="E12" s="137">
        <v>86590</v>
      </c>
      <c r="F12" s="138">
        <v>42.89</v>
      </c>
      <c r="G12" s="139">
        <v>0.245990125168321</v>
      </c>
      <c r="H12" s="139">
        <v>9.5018885482210769E-2</v>
      </c>
      <c r="J12" s="140"/>
      <c r="K12" s="141"/>
    </row>
    <row r="13" spans="2:11" ht="15.75" x14ac:dyDescent="0.25">
      <c r="B13" s="300" t="s">
        <v>13</v>
      </c>
      <c r="C13" s="1059"/>
      <c r="D13" s="1060">
        <v>723</v>
      </c>
      <c r="E13" s="1014">
        <v>30280</v>
      </c>
      <c r="F13" s="1061">
        <v>41.89</v>
      </c>
      <c r="G13" s="1062">
        <v>4.4707056568895821E-2</v>
      </c>
      <c r="H13" s="1062">
        <v>3.3231206146944636E-2</v>
      </c>
      <c r="J13" s="140"/>
      <c r="K13" s="142"/>
    </row>
    <row r="14" spans="2:11" ht="15.75" x14ac:dyDescent="0.25">
      <c r="B14" s="14" t="s">
        <v>11</v>
      </c>
      <c r="C14" s="144"/>
      <c r="D14" s="136">
        <v>493</v>
      </c>
      <c r="E14" s="137">
        <v>22390</v>
      </c>
      <c r="F14" s="138">
        <v>45.41</v>
      </c>
      <c r="G14" s="139">
        <v>3.3057826835455002E-2</v>
      </c>
      <c r="H14" s="139">
        <v>2.4564295135863543E-2</v>
      </c>
      <c r="J14" s="140"/>
      <c r="K14" s="141"/>
    </row>
    <row r="15" spans="2:11" ht="15.75" x14ac:dyDescent="0.25">
      <c r="B15" s="14" t="s">
        <v>12</v>
      </c>
      <c r="C15" s="145"/>
      <c r="D15" s="136">
        <v>230</v>
      </c>
      <c r="E15" s="137">
        <v>7900</v>
      </c>
      <c r="F15" s="138">
        <v>34.340000000000003</v>
      </c>
      <c r="G15" s="139">
        <v>1.1663994283166347E-2</v>
      </c>
      <c r="H15" s="139">
        <v>8.666911011081092E-3</v>
      </c>
      <c r="J15" s="140"/>
      <c r="K15" s="141"/>
    </row>
    <row r="16" spans="2:11" ht="15.75" x14ac:dyDescent="0.25">
      <c r="B16" s="14" t="s">
        <v>14</v>
      </c>
      <c r="C16" s="55"/>
      <c r="D16" s="136">
        <v>272</v>
      </c>
      <c r="E16" s="137">
        <v>6290</v>
      </c>
      <c r="F16" s="138">
        <v>23.13</v>
      </c>
      <c r="G16" s="139">
        <v>1.7869013596359153E-2</v>
      </c>
      <c r="H16" s="139">
        <v>6.9023639224740528E-3</v>
      </c>
      <c r="J16" s="140"/>
      <c r="K16" s="142"/>
    </row>
    <row r="17" spans="2:11" ht="15.75" x14ac:dyDescent="0.25">
      <c r="B17" s="14" t="s">
        <v>15</v>
      </c>
      <c r="C17" s="55"/>
      <c r="D17" s="136">
        <v>49</v>
      </c>
      <c r="E17" s="137">
        <v>1760</v>
      </c>
      <c r="F17" s="138">
        <v>35.82</v>
      </c>
      <c r="G17" s="139">
        <v>1.9313450721072073E-3</v>
      </c>
      <c r="H17" s="139">
        <v>1.9258582963341754E-3</v>
      </c>
      <c r="J17" s="140"/>
      <c r="K17" s="141"/>
    </row>
    <row r="18" spans="2:11" ht="15.75" x14ac:dyDescent="0.25">
      <c r="B18" s="14"/>
      <c r="C18" s="55"/>
      <c r="D18" s="146"/>
      <c r="E18" s="147"/>
      <c r="F18" s="148"/>
      <c r="G18" s="149"/>
      <c r="H18" s="150"/>
      <c r="J18" s="140"/>
      <c r="K18" s="141"/>
    </row>
    <row r="19" spans="2:11" ht="15.75" x14ac:dyDescent="0.25">
      <c r="B19" s="22" t="s">
        <v>16</v>
      </c>
      <c r="C19" s="151"/>
      <c r="D19" s="152">
        <v>9274</v>
      </c>
      <c r="E19" s="153">
        <v>196440</v>
      </c>
      <c r="F19" s="154">
        <v>21.18</v>
      </c>
      <c r="G19" s="155">
        <f>SUM(G6:G10,G13,G16:G17)</f>
        <v>0.44693312582423794</v>
      </c>
      <c r="H19" s="156">
        <v>0.21555566772963802</v>
      </c>
      <c r="J19" s="140"/>
      <c r="K19" s="141"/>
    </row>
    <row r="20" spans="2:11" ht="15.75" x14ac:dyDescent="0.25">
      <c r="B20" s="25" t="s">
        <v>67</v>
      </c>
      <c r="C20" s="102"/>
      <c r="D20" s="157">
        <v>3744</v>
      </c>
      <c r="E20" s="158">
        <v>162220</v>
      </c>
      <c r="F20" s="159">
        <v>43.33</v>
      </c>
      <c r="G20" s="160">
        <f>SUM(G7:G10,G13,G16:G17)</f>
        <v>0.40938163243360803</v>
      </c>
      <c r="H20" s="160">
        <v>0.17800417433900811</v>
      </c>
      <c r="J20" s="140"/>
      <c r="K20" s="141"/>
    </row>
    <row r="21" spans="2:11" ht="15.75" x14ac:dyDescent="0.25">
      <c r="B21" s="50"/>
      <c r="C21" s="66"/>
      <c r="D21" s="146"/>
      <c r="E21" s="67"/>
      <c r="F21" s="67"/>
      <c r="G21" s="67"/>
      <c r="H21" s="44"/>
      <c r="J21" s="59"/>
      <c r="K21" s="59"/>
    </row>
    <row r="22" spans="2:11" ht="15.75" x14ac:dyDescent="0.25">
      <c r="B22" s="28" t="s">
        <v>192</v>
      </c>
      <c r="C22" s="113"/>
      <c r="D22" s="28"/>
      <c r="E22" s="28"/>
      <c r="F22" s="28"/>
      <c r="G22" s="28"/>
      <c r="H22" s="28"/>
    </row>
    <row r="23" spans="2:11" x14ac:dyDescent="0.25">
      <c r="E23" s="161"/>
      <c r="J23" s="161"/>
    </row>
    <row r="24" spans="2:11" x14ac:dyDescent="0.25">
      <c r="B24" t="s">
        <v>68</v>
      </c>
    </row>
    <row r="25" spans="2:11" x14ac:dyDescent="0.25">
      <c r="B25" t="s">
        <v>800</v>
      </c>
    </row>
    <row r="26" spans="2:11" x14ac:dyDescent="0.25">
      <c r="B26" s="39" t="s">
        <v>845</v>
      </c>
      <c r="C26" s="39"/>
      <c r="D26" s="39"/>
      <c r="E26" s="39"/>
      <c r="F26" s="39"/>
      <c r="G26" s="39"/>
      <c r="H26" s="39"/>
    </row>
    <row r="27" spans="2:11" x14ac:dyDescent="0.25">
      <c r="B27" s="39" t="s">
        <v>802</v>
      </c>
      <c r="C27" s="39"/>
      <c r="D27" s="39"/>
      <c r="E27" s="39"/>
      <c r="F27" s="39"/>
      <c r="G27" s="39"/>
      <c r="H27" s="39"/>
    </row>
    <row r="28" spans="2:11" x14ac:dyDescent="0.25">
      <c r="B28" s="39" t="s">
        <v>804</v>
      </c>
      <c r="C28" s="39"/>
      <c r="D28" s="39"/>
      <c r="E28" s="39"/>
      <c r="F28" s="39"/>
      <c r="G28" s="39"/>
      <c r="H28" s="39"/>
    </row>
    <row r="29" spans="2:11" x14ac:dyDescent="0.25">
      <c r="B29" s="39"/>
      <c r="C29" s="39"/>
      <c r="D29" s="39"/>
      <c r="E29" s="39"/>
      <c r="F29" s="39"/>
      <c r="G29" s="39"/>
      <c r="H29" s="39"/>
    </row>
    <row r="30" spans="2:11" x14ac:dyDescent="0.25">
      <c r="B30" t="s">
        <v>69</v>
      </c>
    </row>
    <row r="31" spans="2:11" x14ac:dyDescent="0.25">
      <c r="B31" t="s">
        <v>70</v>
      </c>
    </row>
    <row r="32" spans="2:11" x14ac:dyDescent="0.25">
      <c r="B32" t="s">
        <v>62</v>
      </c>
    </row>
    <row r="33" spans="2:11" x14ac:dyDescent="0.25">
      <c r="B33" s="39" t="s">
        <v>71</v>
      </c>
    </row>
    <row r="34" spans="2:11" ht="15.75" x14ac:dyDescent="0.25">
      <c r="B34" s="1176" t="s">
        <v>953</v>
      </c>
      <c r="C34" s="1176"/>
      <c r="D34" s="1176"/>
      <c r="E34" s="1176"/>
      <c r="F34" s="1176"/>
      <c r="G34" s="1176"/>
      <c r="H34" s="1176"/>
      <c r="I34" s="259"/>
      <c r="J34" s="259"/>
      <c r="K34" s="259"/>
    </row>
    <row r="38" spans="2:11" x14ac:dyDescent="0.25">
      <c r="B38" s="1175" t="s">
        <v>900</v>
      </c>
      <c r="C38" s="1174"/>
      <c r="D38" s="1174"/>
      <c r="E38" s="1174"/>
      <c r="F38" s="1174"/>
      <c r="G38" s="1174"/>
      <c r="H38" s="1174"/>
    </row>
    <row r="40" spans="2:11" ht="63" x14ac:dyDescent="0.25">
      <c r="B40" s="128"/>
      <c r="C40" s="129"/>
      <c r="D40" s="130" t="s">
        <v>26</v>
      </c>
      <c r="E40" s="131" t="s">
        <v>63</v>
      </c>
      <c r="F40" s="132" t="s">
        <v>64</v>
      </c>
      <c r="G40" s="133" t="s">
        <v>65</v>
      </c>
      <c r="H40" s="133" t="s">
        <v>66</v>
      </c>
    </row>
    <row r="41" spans="2:11" ht="15.75" x14ac:dyDescent="0.25">
      <c r="B41" s="517"/>
      <c r="C41" s="63"/>
      <c r="D41" s="130"/>
      <c r="E41" s="518"/>
      <c r="F41" s="518"/>
      <c r="G41" s="742"/>
      <c r="H41" s="518"/>
    </row>
    <row r="42" spans="2:11" ht="15.75" x14ac:dyDescent="0.25">
      <c r="B42" s="14" t="s">
        <v>10</v>
      </c>
      <c r="C42" s="143"/>
      <c r="D42" s="136">
        <v>2434</v>
      </c>
      <c r="E42" s="137">
        <v>111390</v>
      </c>
      <c r="F42" s="138">
        <v>45.76</v>
      </c>
      <c r="G42" s="139">
        <v>0.31644346971358445</v>
      </c>
      <c r="H42" s="139">
        <v>0.12223000125098488</v>
      </c>
      <c r="I42" s="567"/>
    </row>
    <row r="43" spans="2:11" ht="15.75" x14ac:dyDescent="0.25">
      <c r="B43" s="14" t="s">
        <v>989</v>
      </c>
      <c r="C43" s="144"/>
      <c r="D43" s="136">
        <v>1471</v>
      </c>
      <c r="E43" s="137">
        <v>57810</v>
      </c>
      <c r="F43" s="138">
        <v>39.299999999999997</v>
      </c>
      <c r="G43" s="139">
        <v>0.16423015516780964</v>
      </c>
      <c r="H43" s="139">
        <v>6.3E-2</v>
      </c>
      <c r="I43" s="567"/>
    </row>
    <row r="44" spans="2:11" ht="15.75" x14ac:dyDescent="0.25">
      <c r="B44" s="14" t="s">
        <v>246</v>
      </c>
      <c r="C44" s="144"/>
      <c r="D44" s="136">
        <v>788</v>
      </c>
      <c r="E44" s="137">
        <v>46130</v>
      </c>
      <c r="F44" s="138">
        <v>58.5</v>
      </c>
      <c r="G44" s="139">
        <v>0.13104890257552429</v>
      </c>
      <c r="H44" s="139">
        <v>5.0999999999999997E-2</v>
      </c>
      <c r="I44" s="567"/>
    </row>
    <row r="45" spans="2:11" ht="15.75" x14ac:dyDescent="0.25">
      <c r="B45" s="14" t="s">
        <v>855</v>
      </c>
      <c r="C45" s="144"/>
      <c r="D45" s="136">
        <v>175</v>
      </c>
      <c r="E45" s="137">
        <v>7450</v>
      </c>
      <c r="F45" s="138">
        <v>42.6</v>
      </c>
      <c r="G45" s="139">
        <v>2.1164411970250506E-2</v>
      </c>
      <c r="H45" s="139">
        <v>8.0000000000000002E-3</v>
      </c>
      <c r="I45" s="567"/>
    </row>
    <row r="46" spans="2:11" ht="15.75" x14ac:dyDescent="0.25">
      <c r="B46" s="14"/>
      <c r="C46" s="55"/>
      <c r="D46" s="146"/>
      <c r="E46" s="147"/>
      <c r="F46" s="148"/>
      <c r="G46" s="149"/>
      <c r="H46" s="150"/>
      <c r="I46" s="567"/>
    </row>
    <row r="47" spans="2:11" ht="15.75" x14ac:dyDescent="0.25">
      <c r="B47" s="22" t="s">
        <v>16</v>
      </c>
      <c r="C47" s="151"/>
      <c r="D47" s="152">
        <v>2434</v>
      </c>
      <c r="E47" s="153">
        <v>111390</v>
      </c>
      <c r="F47" s="154">
        <v>45.8</v>
      </c>
      <c r="G47" s="156">
        <v>0.31644346971358445</v>
      </c>
      <c r="H47" s="156">
        <v>0.122</v>
      </c>
      <c r="I47" s="567"/>
    </row>
    <row r="48" spans="2:11" ht="15.75" x14ac:dyDescent="0.25">
      <c r="B48" s="50"/>
      <c r="C48" s="66"/>
      <c r="D48" s="146"/>
      <c r="E48" s="67"/>
      <c r="F48" s="67"/>
      <c r="G48" s="67"/>
      <c r="H48" s="44"/>
    </row>
    <row r="49" spans="2:8" ht="15.75" x14ac:dyDescent="0.25">
      <c r="B49" s="28" t="s">
        <v>192</v>
      </c>
    </row>
    <row r="50" spans="2:8" x14ac:dyDescent="0.25">
      <c r="E50" s="161"/>
    </row>
    <row r="51" spans="2:8" x14ac:dyDescent="0.25">
      <c r="B51" t="s">
        <v>69</v>
      </c>
    </row>
    <row r="52" spans="2:8" x14ac:dyDescent="0.25">
      <c r="B52" t="s">
        <v>70</v>
      </c>
    </row>
    <row r="53" spans="2:8" x14ac:dyDescent="0.25">
      <c r="B53" t="s">
        <v>62</v>
      </c>
    </row>
    <row r="54" spans="2:8" x14ac:dyDescent="0.25">
      <c r="B54" s="39" t="s">
        <v>71</v>
      </c>
    </row>
    <row r="55" spans="2:8" ht="15.75" x14ac:dyDescent="0.25">
      <c r="B55" s="1176" t="s">
        <v>953</v>
      </c>
      <c r="C55" s="1176"/>
      <c r="D55" s="1176"/>
      <c r="E55" s="1176"/>
      <c r="F55" s="1176"/>
      <c r="G55" s="1176"/>
      <c r="H55" s="1176"/>
    </row>
    <row r="56" spans="2:8" ht="15.75" x14ac:dyDescent="0.25">
      <c r="D56" s="59"/>
      <c r="E56" s="90"/>
      <c r="F56" s="90"/>
      <c r="G56" s="90"/>
      <c r="H56" s="90"/>
    </row>
  </sheetData>
  <mergeCells count="4">
    <mergeCell ref="B1:H1"/>
    <mergeCell ref="B38:H38"/>
    <mergeCell ref="B34:H34"/>
    <mergeCell ref="B55:H55"/>
  </mergeCells>
  <pageMargins left="0.25" right="0.25" top="0.75" bottom="0.75" header="0.3" footer="0.3"/>
  <pageSetup paperSize="9" scale="81"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3" tint="0.59999389629810485"/>
    <pageSetUpPr fitToPage="1"/>
  </sheetPr>
  <dimension ref="B1:O29"/>
  <sheetViews>
    <sheetView workbookViewId="0">
      <selection activeCell="P18" sqref="P18"/>
    </sheetView>
  </sheetViews>
  <sheetFormatPr defaultRowHeight="15" x14ac:dyDescent="0.25"/>
  <cols>
    <col min="1" max="1" width="4.85546875" customWidth="1"/>
    <col min="2" max="3" width="30.85546875" customWidth="1"/>
    <col min="4" max="13" width="11" customWidth="1"/>
  </cols>
  <sheetData>
    <row r="1" spans="2:14" ht="15" customHeight="1" x14ac:dyDescent="0.25">
      <c r="B1" s="1175" t="s">
        <v>901</v>
      </c>
      <c r="C1" s="1175"/>
      <c r="D1" s="1175"/>
      <c r="E1" s="1175"/>
      <c r="F1" s="1175"/>
      <c r="G1" s="1175"/>
      <c r="H1" s="1175"/>
      <c r="I1" s="1175"/>
      <c r="J1" s="1175"/>
      <c r="K1" s="1175"/>
      <c r="L1" s="1175"/>
      <c r="M1" s="1175"/>
    </row>
    <row r="2" spans="2:14" ht="15.75" x14ac:dyDescent="0.25">
      <c r="B2" s="512"/>
      <c r="C2" s="514"/>
      <c r="D2" s="514"/>
      <c r="E2" s="514"/>
    </row>
    <row r="3" spans="2:14" x14ac:dyDescent="0.25">
      <c r="B3" s="126"/>
      <c r="C3" s="127"/>
      <c r="D3" s="1243">
        <v>2011</v>
      </c>
      <c r="E3" s="1244"/>
      <c r="F3" s="1245">
        <v>2012</v>
      </c>
      <c r="G3" s="1246"/>
      <c r="H3" s="1184">
        <v>2013</v>
      </c>
      <c r="I3" s="1189"/>
      <c r="J3" s="1245">
        <v>2014</v>
      </c>
      <c r="K3" s="1246"/>
      <c r="L3" s="1184">
        <v>2015</v>
      </c>
      <c r="M3" s="1242"/>
    </row>
    <row r="4" spans="2:14" ht="63" x14ac:dyDescent="0.25">
      <c r="B4" s="128"/>
      <c r="C4" s="129"/>
      <c r="D4" s="133" t="s">
        <v>63</v>
      </c>
      <c r="E4" s="132" t="s">
        <v>64</v>
      </c>
      <c r="F4" s="526" t="s">
        <v>63</v>
      </c>
      <c r="G4" s="527" t="s">
        <v>64</v>
      </c>
      <c r="H4" s="83" t="s">
        <v>63</v>
      </c>
      <c r="I4" s="132" t="s">
        <v>64</v>
      </c>
      <c r="J4" s="526" t="s">
        <v>63</v>
      </c>
      <c r="K4" s="527" t="s">
        <v>64</v>
      </c>
      <c r="L4" s="83" t="s">
        <v>63</v>
      </c>
      <c r="M4" s="133" t="s">
        <v>64</v>
      </c>
    </row>
    <row r="5" spans="2:14" ht="15.75" x14ac:dyDescent="0.25">
      <c r="B5" s="510"/>
      <c r="C5" s="63"/>
      <c r="D5" s="513"/>
      <c r="E5" s="63"/>
      <c r="F5" s="528"/>
      <c r="G5" s="529"/>
      <c r="H5" s="511"/>
      <c r="I5" s="63"/>
      <c r="J5" s="528"/>
      <c r="K5" s="529"/>
      <c r="L5" s="511"/>
      <c r="M5" s="511"/>
    </row>
    <row r="6" spans="2:14" ht="15.75" x14ac:dyDescent="0.25">
      <c r="B6" s="11" t="s">
        <v>789</v>
      </c>
      <c r="C6" s="134"/>
      <c r="D6" s="37"/>
      <c r="E6" s="84"/>
      <c r="F6" s="530"/>
      <c r="G6" s="531"/>
      <c r="H6" s="13"/>
      <c r="I6" s="84"/>
      <c r="J6" s="530"/>
      <c r="K6" s="531"/>
      <c r="L6" s="13"/>
      <c r="M6" s="13"/>
    </row>
    <row r="7" spans="2:14" ht="15.75" x14ac:dyDescent="0.25">
      <c r="B7" s="14" t="s">
        <v>8</v>
      </c>
      <c r="C7" s="55"/>
      <c r="D7" s="445">
        <v>34710</v>
      </c>
      <c r="E7" s="140">
        <v>6.0841367221735316</v>
      </c>
      <c r="F7" s="532">
        <v>35120</v>
      </c>
      <c r="G7" s="533">
        <v>6.1078260869565222</v>
      </c>
      <c r="H7" s="137">
        <v>35120</v>
      </c>
      <c r="I7" s="140">
        <v>6.177660510114336</v>
      </c>
      <c r="J7" s="532">
        <v>34430</v>
      </c>
      <c r="K7" s="533">
        <v>6.1789303661162958</v>
      </c>
      <c r="L7" s="137">
        <v>34220</v>
      </c>
      <c r="M7" s="138">
        <v>6.19</v>
      </c>
      <c r="N7" s="161"/>
    </row>
    <row r="8" spans="2:14" ht="15.75" x14ac:dyDescent="0.25">
      <c r="B8" s="14" t="s">
        <v>843</v>
      </c>
      <c r="C8" s="55"/>
      <c r="D8" s="445">
        <v>7040</v>
      </c>
      <c r="E8" s="140">
        <v>49.577464788732392</v>
      </c>
      <c r="F8" s="532">
        <v>7060</v>
      </c>
      <c r="G8" s="533">
        <v>50.428571428571431</v>
      </c>
      <c r="H8" s="137">
        <v>7070</v>
      </c>
      <c r="I8" s="140">
        <v>50.863309352517987</v>
      </c>
      <c r="J8" s="532">
        <v>7380</v>
      </c>
      <c r="K8" s="533">
        <v>53.093525179856115</v>
      </c>
      <c r="L8" s="137">
        <v>8050</v>
      </c>
      <c r="M8" s="138">
        <v>54</v>
      </c>
      <c r="N8" s="161"/>
    </row>
    <row r="9" spans="2:14" ht="15.75" x14ac:dyDescent="0.25">
      <c r="B9" s="14" t="s">
        <v>9</v>
      </c>
      <c r="C9" s="55"/>
      <c r="D9" s="445">
        <v>4240</v>
      </c>
      <c r="E9" s="140">
        <v>40.769230769230766</v>
      </c>
      <c r="F9" s="532">
        <v>3370</v>
      </c>
      <c r="G9" s="533">
        <v>35.473684210526315</v>
      </c>
      <c r="H9" s="137">
        <v>3300</v>
      </c>
      <c r="I9" s="140">
        <v>36.263736263736263</v>
      </c>
      <c r="J9" s="532">
        <v>3100</v>
      </c>
      <c r="K9" s="533">
        <v>37.349397590361448</v>
      </c>
      <c r="L9" s="137">
        <v>2660</v>
      </c>
      <c r="M9" s="138">
        <v>35.03</v>
      </c>
      <c r="N9" s="161"/>
    </row>
    <row r="10" spans="2:14" ht="15.75" x14ac:dyDescent="0.25">
      <c r="B10" s="14" t="s">
        <v>844</v>
      </c>
      <c r="C10" s="55"/>
      <c r="D10" s="445">
        <v>2370</v>
      </c>
      <c r="E10" s="140">
        <v>42.321428571428569</v>
      </c>
      <c r="F10" s="532">
        <v>1880</v>
      </c>
      <c r="G10" s="533">
        <v>36.153846153846153</v>
      </c>
      <c r="H10" s="137">
        <v>1890</v>
      </c>
      <c r="I10" s="140">
        <v>37.058823529411768</v>
      </c>
      <c r="J10" s="532">
        <v>2030</v>
      </c>
      <c r="K10" s="533">
        <v>40.6</v>
      </c>
      <c r="L10" s="137">
        <v>1790</v>
      </c>
      <c r="M10" s="138">
        <v>43.66</v>
      </c>
      <c r="N10" s="161"/>
    </row>
    <row r="11" spans="2:14" ht="15.75" x14ac:dyDescent="0.25">
      <c r="B11" s="300" t="s">
        <v>10</v>
      </c>
      <c r="C11" s="1059"/>
      <c r="D11" s="1063">
        <v>104050</v>
      </c>
      <c r="E11" s="1064">
        <v>42.643442622950822</v>
      </c>
      <c r="F11" s="1065">
        <v>105580</v>
      </c>
      <c r="G11" s="1066">
        <v>43.28823288232882</v>
      </c>
      <c r="H11" s="1014">
        <v>106170</v>
      </c>
      <c r="I11" s="1064">
        <v>43.763396537510303</v>
      </c>
      <c r="J11" s="1065">
        <v>108210</v>
      </c>
      <c r="K11" s="1066">
        <v>44.661163846471318</v>
      </c>
      <c r="L11" s="1014">
        <v>111390</v>
      </c>
      <c r="M11" s="1061">
        <v>45.76</v>
      </c>
      <c r="N11" s="161"/>
    </row>
    <row r="12" spans="2:14" ht="15.75" x14ac:dyDescent="0.25">
      <c r="B12" s="14" t="s">
        <v>11</v>
      </c>
      <c r="C12" s="144"/>
      <c r="D12" s="445">
        <v>21560</v>
      </c>
      <c r="E12" s="140" t="s">
        <v>286</v>
      </c>
      <c r="F12" s="532">
        <v>22600</v>
      </c>
      <c r="G12" s="533" t="s">
        <v>286</v>
      </c>
      <c r="H12" s="137">
        <v>22660</v>
      </c>
      <c r="I12" s="140" t="s">
        <v>286</v>
      </c>
      <c r="J12" s="532">
        <v>22890</v>
      </c>
      <c r="K12" s="533" t="s">
        <v>286</v>
      </c>
      <c r="L12" s="137">
        <v>24800</v>
      </c>
      <c r="M12" s="138">
        <v>59.75</v>
      </c>
      <c r="N12" s="161"/>
    </row>
    <row r="13" spans="2:14" ht="15.75" x14ac:dyDescent="0.25">
      <c r="B13" s="14" t="s">
        <v>12</v>
      </c>
      <c r="C13" s="144"/>
      <c r="D13" s="445">
        <v>82490</v>
      </c>
      <c r="E13" s="140" t="s">
        <v>286</v>
      </c>
      <c r="F13" s="532">
        <v>82980</v>
      </c>
      <c r="G13" s="533" t="s">
        <v>286</v>
      </c>
      <c r="H13" s="137">
        <v>83520</v>
      </c>
      <c r="I13" s="140" t="s">
        <v>286</v>
      </c>
      <c r="J13" s="532">
        <v>85320</v>
      </c>
      <c r="K13" s="533" t="s">
        <v>286</v>
      </c>
      <c r="L13" s="137">
        <v>86590</v>
      </c>
      <c r="M13" s="138">
        <v>42.89</v>
      </c>
      <c r="N13" s="161"/>
    </row>
    <row r="14" spans="2:14" ht="15.75" x14ac:dyDescent="0.25">
      <c r="B14" s="300" t="s">
        <v>13</v>
      </c>
      <c r="C14" s="1059"/>
      <c r="D14" s="1063">
        <v>27580</v>
      </c>
      <c r="E14" s="1064">
        <v>39.065155807365436</v>
      </c>
      <c r="F14" s="1065">
        <v>27270</v>
      </c>
      <c r="G14" s="1066">
        <v>39.810218978102192</v>
      </c>
      <c r="H14" s="1014">
        <v>27590</v>
      </c>
      <c r="I14" s="1064">
        <v>39.985507246376812</v>
      </c>
      <c r="J14" s="1065">
        <v>28450</v>
      </c>
      <c r="K14" s="1066">
        <v>40.582025677603426</v>
      </c>
      <c r="L14" s="1014">
        <v>30280</v>
      </c>
      <c r="M14" s="1061">
        <v>41.89</v>
      </c>
      <c r="N14" s="161"/>
    </row>
    <row r="15" spans="2:14" ht="15.75" x14ac:dyDescent="0.25">
      <c r="B15" s="14" t="s">
        <v>11</v>
      </c>
      <c r="C15" s="144"/>
      <c r="D15" s="445">
        <v>19500</v>
      </c>
      <c r="E15" s="140" t="s">
        <v>286</v>
      </c>
      <c r="F15" s="532">
        <v>19590</v>
      </c>
      <c r="G15" s="533" t="s">
        <v>286</v>
      </c>
      <c r="H15" s="137">
        <v>21360</v>
      </c>
      <c r="I15" s="140" t="s">
        <v>286</v>
      </c>
      <c r="J15" s="532">
        <v>21120</v>
      </c>
      <c r="K15" s="533" t="s">
        <v>286</v>
      </c>
      <c r="L15" s="137">
        <v>22390</v>
      </c>
      <c r="M15" s="138">
        <v>45.41</v>
      </c>
      <c r="N15" s="161"/>
    </row>
    <row r="16" spans="2:14" ht="15.75" x14ac:dyDescent="0.25">
      <c r="B16" s="14" t="s">
        <v>12</v>
      </c>
      <c r="C16" s="145"/>
      <c r="D16" s="445">
        <v>8080</v>
      </c>
      <c r="E16" s="140" t="s">
        <v>286</v>
      </c>
      <c r="F16" s="532">
        <v>7680</v>
      </c>
      <c r="G16" s="533" t="s">
        <v>286</v>
      </c>
      <c r="H16" s="137">
        <v>6230</v>
      </c>
      <c r="I16" s="140" t="s">
        <v>286</v>
      </c>
      <c r="J16" s="532">
        <v>7330</v>
      </c>
      <c r="K16" s="533" t="s">
        <v>286</v>
      </c>
      <c r="L16" s="137">
        <v>7900</v>
      </c>
      <c r="M16" s="138">
        <v>34.340000000000003</v>
      </c>
      <c r="N16" s="161"/>
    </row>
    <row r="17" spans="2:15" ht="15.75" x14ac:dyDescent="0.25">
      <c r="B17" s="14" t="s">
        <v>14</v>
      </c>
      <c r="C17" s="55"/>
      <c r="D17" s="445">
        <v>8710</v>
      </c>
      <c r="E17" s="140">
        <v>22.682291666666668</v>
      </c>
      <c r="F17" s="532">
        <v>8040</v>
      </c>
      <c r="G17" s="533">
        <v>22.971428571428572</v>
      </c>
      <c r="H17" s="137">
        <v>7600</v>
      </c>
      <c r="I17" s="140">
        <v>23.529411764705884</v>
      </c>
      <c r="J17" s="532">
        <v>6780</v>
      </c>
      <c r="K17" s="533">
        <v>23.382758620689657</v>
      </c>
      <c r="L17" s="137">
        <v>6290</v>
      </c>
      <c r="M17" s="138">
        <v>23.13</v>
      </c>
      <c r="N17" s="161"/>
    </row>
    <row r="18" spans="2:15" ht="15.75" x14ac:dyDescent="0.25">
      <c r="B18" s="14" t="s">
        <v>15</v>
      </c>
      <c r="C18" s="55"/>
      <c r="D18" s="445">
        <v>1160</v>
      </c>
      <c r="E18" s="140">
        <v>30.526315789473685</v>
      </c>
      <c r="F18" s="532">
        <v>1090</v>
      </c>
      <c r="G18" s="533">
        <v>27.948717948717949</v>
      </c>
      <c r="H18" s="137">
        <v>1300</v>
      </c>
      <c r="I18" s="140">
        <v>29.545454545454547</v>
      </c>
      <c r="J18" s="532">
        <v>1500</v>
      </c>
      <c r="K18" s="533">
        <v>31.893617021276597</v>
      </c>
      <c r="L18" s="137">
        <v>1760</v>
      </c>
      <c r="M18" s="138">
        <v>35.82</v>
      </c>
      <c r="N18" s="161"/>
    </row>
    <row r="19" spans="2:15" ht="15.75" x14ac:dyDescent="0.25">
      <c r="B19" s="14"/>
      <c r="C19" s="55"/>
      <c r="D19" s="38"/>
      <c r="E19" s="523"/>
      <c r="F19" s="534"/>
      <c r="G19" s="535"/>
      <c r="H19" s="147"/>
      <c r="I19" s="523"/>
      <c r="J19" s="534"/>
      <c r="K19" s="535"/>
      <c r="L19" s="147"/>
      <c r="M19" s="148"/>
      <c r="N19" s="161"/>
    </row>
    <row r="20" spans="2:15" ht="15.75" x14ac:dyDescent="0.25">
      <c r="B20" s="22" t="s">
        <v>16</v>
      </c>
      <c r="C20" s="151"/>
      <c r="D20" s="522">
        <v>189860</v>
      </c>
      <c r="E20" s="524">
        <v>19.827676240208877</v>
      </c>
      <c r="F20" s="536">
        <v>189410</v>
      </c>
      <c r="G20" s="537">
        <v>19.833507853403141</v>
      </c>
      <c r="H20" s="153">
        <v>190040</v>
      </c>
      <c r="I20" s="524">
        <v>20.112181183193989</v>
      </c>
      <c r="J20" s="536">
        <v>191880</v>
      </c>
      <c r="K20" s="537">
        <v>20.621171413218701</v>
      </c>
      <c r="L20" s="153">
        <v>196440</v>
      </c>
      <c r="M20" s="154">
        <v>21.18</v>
      </c>
      <c r="N20" s="161"/>
      <c r="O20" s="39"/>
    </row>
    <row r="21" spans="2:15" ht="15.75" x14ac:dyDescent="0.25">
      <c r="B21" s="25" t="s">
        <v>67</v>
      </c>
      <c r="C21" s="102"/>
      <c r="D21" s="47">
        <v>155150</v>
      </c>
      <c r="E21" s="525">
        <v>40.087855297157624</v>
      </c>
      <c r="F21" s="538">
        <v>154290</v>
      </c>
      <c r="G21" s="539">
        <v>40.602631578947367</v>
      </c>
      <c r="H21" s="158">
        <v>154920</v>
      </c>
      <c r="I21" s="525">
        <v>41.158342189160464</v>
      </c>
      <c r="J21" s="538">
        <v>157450</v>
      </c>
      <c r="K21" s="539">
        <v>42.175194213769089</v>
      </c>
      <c r="L21" s="158">
        <v>162220</v>
      </c>
      <c r="M21" s="159">
        <v>43.33</v>
      </c>
      <c r="N21" s="161"/>
    </row>
    <row r="22" spans="2:15" ht="15.75" x14ac:dyDescent="0.25">
      <c r="B22" s="50"/>
      <c r="C22" s="66"/>
      <c r="D22" s="44"/>
      <c r="E22" s="66"/>
      <c r="F22" s="540"/>
      <c r="G22" s="541"/>
      <c r="H22" s="67"/>
      <c r="I22" s="66"/>
      <c r="J22" s="540"/>
      <c r="K22" s="541"/>
      <c r="L22" s="67"/>
      <c r="M22" s="67"/>
    </row>
    <row r="23" spans="2:15" ht="15.75" x14ac:dyDescent="0.25">
      <c r="B23" s="28" t="s">
        <v>287</v>
      </c>
      <c r="C23" s="113"/>
      <c r="D23" s="759"/>
      <c r="E23" s="759"/>
      <c r="F23" s="759"/>
      <c r="G23" s="759"/>
      <c r="H23" s="759"/>
      <c r="I23" s="759"/>
      <c r="J23" s="759"/>
      <c r="K23" s="759"/>
      <c r="L23" s="759"/>
      <c r="M23" s="759"/>
    </row>
    <row r="24" spans="2:15" x14ac:dyDescent="0.25">
      <c r="D24" s="161"/>
      <c r="E24" s="161"/>
      <c r="F24" s="161"/>
      <c r="G24" s="161"/>
      <c r="H24" s="161"/>
      <c r="I24" s="161"/>
      <c r="J24" s="161"/>
      <c r="K24" s="161"/>
      <c r="L24" s="161"/>
      <c r="M24" s="161"/>
    </row>
    <row r="25" spans="2:15" x14ac:dyDescent="0.25">
      <c r="B25" t="s">
        <v>69</v>
      </c>
    </row>
    <row r="26" spans="2:15" x14ac:dyDescent="0.25">
      <c r="B26" t="s">
        <v>70</v>
      </c>
    </row>
    <row r="27" spans="2:15" x14ac:dyDescent="0.25">
      <c r="B27" t="s">
        <v>62</v>
      </c>
    </row>
    <row r="28" spans="2:15" x14ac:dyDescent="0.25">
      <c r="B28" s="39" t="s">
        <v>71</v>
      </c>
    </row>
    <row r="29" spans="2:15" ht="33.75" customHeight="1" x14ac:dyDescent="0.25">
      <c r="B29" s="1177" t="s">
        <v>953</v>
      </c>
      <c r="C29" s="1177"/>
      <c r="D29" s="1177"/>
      <c r="E29" s="1177"/>
      <c r="F29" s="1177"/>
      <c r="G29" s="1177"/>
      <c r="H29" s="1177"/>
      <c r="I29" s="1177"/>
      <c r="J29" s="1177"/>
      <c r="K29" s="1177"/>
      <c r="L29" s="1177"/>
      <c r="M29" s="1177"/>
    </row>
  </sheetData>
  <mergeCells count="7">
    <mergeCell ref="B29:M29"/>
    <mergeCell ref="B1:M1"/>
    <mergeCell ref="L3:M3"/>
    <mergeCell ref="D3:E3"/>
    <mergeCell ref="F3:G3"/>
    <mergeCell ref="H3:I3"/>
    <mergeCell ref="J3:K3"/>
  </mergeCells>
  <pageMargins left="0.7" right="0.7" top="0.75" bottom="0.75" header="0.3" footer="0.3"/>
  <pageSetup paperSize="9" scale="76"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7" tint="0.59999389629810485"/>
    <pageSetUpPr fitToPage="1"/>
  </sheetPr>
  <dimension ref="A1:AK88"/>
  <sheetViews>
    <sheetView workbookViewId="0">
      <selection activeCell="M54" sqref="M54"/>
    </sheetView>
  </sheetViews>
  <sheetFormatPr defaultColWidth="18.28515625" defaultRowHeight="15" x14ac:dyDescent="0.25"/>
  <cols>
    <col min="1" max="1" width="22.85546875" customWidth="1"/>
  </cols>
  <sheetData>
    <row r="1" spans="1:37" ht="15.75" x14ac:dyDescent="0.25">
      <c r="A1" s="1175" t="s">
        <v>902</v>
      </c>
      <c r="B1" s="1250"/>
      <c r="C1" s="1250"/>
      <c r="D1" s="1250"/>
      <c r="E1" s="1250"/>
      <c r="F1" s="1250"/>
      <c r="G1" s="1250"/>
      <c r="H1" s="1251"/>
      <c r="I1" s="1251"/>
      <c r="J1" s="1251"/>
      <c r="K1" s="1251"/>
      <c r="L1" s="1251"/>
      <c r="M1" s="1251"/>
      <c r="N1" s="1251"/>
      <c r="O1" s="1251"/>
      <c r="P1" s="1251"/>
      <c r="Q1" s="1251"/>
      <c r="R1" s="804"/>
      <c r="S1" s="804"/>
      <c r="T1" s="55"/>
      <c r="U1" s="55"/>
      <c r="V1" s="55"/>
      <c r="W1" s="228"/>
      <c r="X1" s="228"/>
      <c r="Y1" s="228"/>
      <c r="Z1" s="59"/>
      <c r="AA1" s="59"/>
      <c r="AB1" s="59"/>
      <c r="AC1" s="59"/>
      <c r="AD1" s="59"/>
      <c r="AE1" s="59"/>
      <c r="AF1" s="59"/>
      <c r="AG1" s="59"/>
      <c r="AH1" s="59"/>
      <c r="AI1" s="59"/>
      <c r="AJ1" s="59"/>
    </row>
    <row r="2" spans="1:37" ht="16.5" thickBot="1" x14ac:dyDescent="0.3">
      <c r="A2" s="298"/>
      <c r="B2" s="299"/>
      <c r="C2" s="299"/>
      <c r="D2" s="299"/>
      <c r="E2" s="201"/>
      <c r="F2" s="201"/>
      <c r="G2" s="201"/>
      <c r="H2" s="201"/>
      <c r="I2" s="201"/>
      <c r="J2" s="201"/>
      <c r="K2" s="201"/>
      <c r="L2" s="201"/>
      <c r="M2" s="201"/>
      <c r="N2" s="201"/>
      <c r="O2" s="201"/>
      <c r="P2" s="201"/>
      <c r="Q2" s="201"/>
      <c r="R2" s="201"/>
      <c r="S2" s="201"/>
      <c r="T2" s="806"/>
      <c r="U2" s="806"/>
      <c r="V2" s="806"/>
      <c r="W2" s="806"/>
      <c r="X2" s="806"/>
      <c r="Y2" s="806"/>
      <c r="Z2" s="59"/>
      <c r="AA2" s="59"/>
      <c r="AB2" s="59"/>
      <c r="AC2" s="59"/>
      <c r="AD2" s="59"/>
      <c r="AE2" s="59"/>
      <c r="AF2" s="59"/>
      <c r="AG2" s="59"/>
      <c r="AH2" s="59"/>
      <c r="AI2" s="59"/>
      <c r="AJ2" s="59"/>
    </row>
    <row r="3" spans="1:37" ht="15.75" customHeight="1" x14ac:dyDescent="0.25">
      <c r="A3" s="805"/>
      <c r="B3" s="1247" t="s">
        <v>88</v>
      </c>
      <c r="C3" s="1248"/>
      <c r="D3" s="1249"/>
      <c r="E3" s="1247" t="s">
        <v>843</v>
      </c>
      <c r="F3" s="1248"/>
      <c r="G3" s="1249"/>
      <c r="H3" s="1247" t="s">
        <v>9</v>
      </c>
      <c r="I3" s="1248"/>
      <c r="J3" s="1249"/>
      <c r="K3" s="1247" t="s">
        <v>844</v>
      </c>
      <c r="L3" s="1248"/>
      <c r="M3" s="1249"/>
      <c r="N3" s="1247" t="s">
        <v>185</v>
      </c>
      <c r="O3" s="1248"/>
      <c r="P3" s="1249"/>
      <c r="Q3" s="1247" t="s">
        <v>186</v>
      </c>
      <c r="R3" s="1248"/>
      <c r="S3" s="1249"/>
      <c r="T3" s="1247" t="s">
        <v>187</v>
      </c>
      <c r="U3" s="1248"/>
      <c r="V3" s="1249"/>
      <c r="W3" s="1247" t="s">
        <v>188</v>
      </c>
      <c r="X3" s="1248"/>
      <c r="Y3" s="1249"/>
      <c r="Z3" s="1247" t="s">
        <v>189</v>
      </c>
      <c r="AA3" s="1248"/>
      <c r="AB3" s="1249"/>
      <c r="AC3" s="1247" t="s">
        <v>190</v>
      </c>
      <c r="AD3" s="1248"/>
      <c r="AE3" s="1249"/>
      <c r="AF3" s="1247" t="s">
        <v>14</v>
      </c>
      <c r="AG3" s="1248"/>
      <c r="AH3" s="1249"/>
      <c r="AI3" s="1247" t="s">
        <v>15</v>
      </c>
      <c r="AJ3" s="1248"/>
      <c r="AK3" s="1249"/>
    </row>
    <row r="4" spans="1:37" ht="63" x14ac:dyDescent="0.25">
      <c r="A4" s="801"/>
      <c r="B4" s="807" t="s">
        <v>966</v>
      </c>
      <c r="C4" s="347" t="s">
        <v>971</v>
      </c>
      <c r="D4" s="808" t="s">
        <v>970</v>
      </c>
      <c r="E4" s="807" t="s">
        <v>966</v>
      </c>
      <c r="F4" s="347" t="s">
        <v>971</v>
      </c>
      <c r="G4" s="808" t="s">
        <v>970</v>
      </c>
      <c r="H4" s="807" t="s">
        <v>966</v>
      </c>
      <c r="I4" s="347" t="s">
        <v>971</v>
      </c>
      <c r="J4" s="808" t="s">
        <v>970</v>
      </c>
      <c r="K4" s="807" t="s">
        <v>966</v>
      </c>
      <c r="L4" s="347" t="s">
        <v>971</v>
      </c>
      <c r="M4" s="808" t="s">
        <v>970</v>
      </c>
      <c r="N4" s="807" t="s">
        <v>966</v>
      </c>
      <c r="O4" s="347" t="s">
        <v>971</v>
      </c>
      <c r="P4" s="808" t="s">
        <v>970</v>
      </c>
      <c r="Q4" s="807" t="s">
        <v>966</v>
      </c>
      <c r="R4" s="347" t="s">
        <v>971</v>
      </c>
      <c r="S4" s="808" t="s">
        <v>970</v>
      </c>
      <c r="T4" s="807" t="s">
        <v>966</v>
      </c>
      <c r="U4" s="347" t="s">
        <v>971</v>
      </c>
      <c r="V4" s="808" t="s">
        <v>970</v>
      </c>
      <c r="W4" s="807" t="s">
        <v>966</v>
      </c>
      <c r="X4" s="347" t="s">
        <v>971</v>
      </c>
      <c r="Y4" s="808" t="s">
        <v>970</v>
      </c>
      <c r="Z4" s="807" t="s">
        <v>966</v>
      </c>
      <c r="AA4" s="347" t="s">
        <v>971</v>
      </c>
      <c r="AB4" s="808" t="s">
        <v>970</v>
      </c>
      <c r="AC4" s="807" t="s">
        <v>966</v>
      </c>
      <c r="AD4" s="347" t="s">
        <v>971</v>
      </c>
      <c r="AE4" s="808" t="s">
        <v>970</v>
      </c>
      <c r="AF4" s="807" t="s">
        <v>966</v>
      </c>
      <c r="AG4" s="347" t="s">
        <v>971</v>
      </c>
      <c r="AH4" s="808" t="s">
        <v>970</v>
      </c>
      <c r="AI4" s="807" t="s">
        <v>966</v>
      </c>
      <c r="AJ4" s="347" t="s">
        <v>971</v>
      </c>
      <c r="AK4" s="808" t="s">
        <v>970</v>
      </c>
    </row>
    <row r="5" spans="1:37" ht="15.75" x14ac:dyDescent="0.25">
      <c r="A5" s="801"/>
      <c r="B5" s="528"/>
      <c r="C5" s="803"/>
      <c r="D5" s="809"/>
      <c r="E5" s="810"/>
      <c r="F5" s="341"/>
      <c r="G5" s="811"/>
      <c r="H5" s="810"/>
      <c r="I5" s="802"/>
      <c r="J5" s="529"/>
      <c r="K5" s="810"/>
      <c r="L5" s="802"/>
      <c r="M5" s="529"/>
      <c r="N5" s="810"/>
      <c r="O5" s="63"/>
      <c r="P5" s="809"/>
      <c r="Q5" s="810"/>
      <c r="R5" s="802"/>
      <c r="S5" s="529"/>
      <c r="T5" s="810"/>
      <c r="U5" s="63"/>
      <c r="V5" s="809"/>
      <c r="W5" s="810"/>
      <c r="X5" s="802"/>
      <c r="Y5" s="529"/>
      <c r="Z5" s="812"/>
      <c r="AA5" s="306"/>
      <c r="AB5" s="813"/>
      <c r="AC5" s="812"/>
      <c r="AD5" s="307"/>
      <c r="AE5" s="814"/>
      <c r="AF5" s="812"/>
      <c r="AG5" s="306"/>
      <c r="AH5" s="813"/>
      <c r="AI5" s="812"/>
      <c r="AJ5" s="307"/>
      <c r="AK5" s="815"/>
    </row>
    <row r="6" spans="1:37" ht="15.75" x14ac:dyDescent="0.25">
      <c r="A6" s="25" t="s">
        <v>35</v>
      </c>
      <c r="B6" s="816"/>
      <c r="C6" s="339"/>
      <c r="D6" s="817"/>
      <c r="E6" s="818"/>
      <c r="F6" s="342"/>
      <c r="G6" s="819"/>
      <c r="H6" s="818"/>
      <c r="I6" s="343"/>
      <c r="J6" s="820"/>
      <c r="K6" s="818"/>
      <c r="L6" s="343"/>
      <c r="M6" s="820"/>
      <c r="N6" s="818"/>
      <c r="O6" s="222"/>
      <c r="P6" s="821"/>
      <c r="Q6" s="818"/>
      <c r="R6" s="343"/>
      <c r="S6" s="820"/>
      <c r="T6" s="818"/>
      <c r="U6" s="222"/>
      <c r="V6" s="821"/>
      <c r="W6" s="818"/>
      <c r="X6" s="343"/>
      <c r="Y6" s="820"/>
      <c r="Z6" s="822"/>
      <c r="AA6" s="59"/>
      <c r="AB6" s="823"/>
      <c r="AC6" s="822"/>
      <c r="AD6" s="105"/>
      <c r="AE6" s="815"/>
      <c r="AF6" s="822"/>
      <c r="AG6" s="59"/>
      <c r="AH6" s="823"/>
      <c r="AI6" s="822"/>
      <c r="AJ6" s="105"/>
      <c r="AK6" s="815"/>
    </row>
    <row r="7" spans="1:37" ht="15.75" x14ac:dyDescent="0.25">
      <c r="A7" s="14" t="s">
        <v>36</v>
      </c>
      <c r="B7" s="824">
        <v>708</v>
      </c>
      <c r="C7" s="497">
        <v>0.5714285714285714</v>
      </c>
      <c r="D7" s="930">
        <v>0.59534638187281752</v>
      </c>
      <c r="E7" s="825">
        <v>60</v>
      </c>
      <c r="F7" s="937">
        <v>0.78481012658227844</v>
      </c>
      <c r="G7" s="938">
        <v>0.78481328837267383</v>
      </c>
      <c r="H7" s="825">
        <v>1</v>
      </c>
      <c r="I7" s="940">
        <v>2.7777777777777776E-2</v>
      </c>
      <c r="J7" s="941">
        <v>2.8650904033379693E-2</v>
      </c>
      <c r="K7" s="825">
        <v>0</v>
      </c>
      <c r="L7" s="940">
        <v>0</v>
      </c>
      <c r="M7" s="941">
        <v>0</v>
      </c>
      <c r="N7" s="825">
        <v>616</v>
      </c>
      <c r="O7" s="937">
        <v>0.84153005464480879</v>
      </c>
      <c r="P7" s="938">
        <v>0.87363923920634268</v>
      </c>
      <c r="Q7" s="825">
        <v>79</v>
      </c>
      <c r="R7" s="940">
        <v>0.80612244897959184</v>
      </c>
      <c r="S7" s="941">
        <v>0.83179959100204492</v>
      </c>
      <c r="T7" s="825">
        <v>537</v>
      </c>
      <c r="U7" s="937">
        <v>0.84700315457413244</v>
      </c>
      <c r="V7" s="938">
        <v>0.88010688084998734</v>
      </c>
      <c r="W7" s="825">
        <v>8</v>
      </c>
      <c r="X7" s="940">
        <v>2.6229508196721311E-2</v>
      </c>
      <c r="Y7" s="941">
        <v>2.8360452198915243E-2</v>
      </c>
      <c r="Z7" s="826">
        <v>5</v>
      </c>
      <c r="AA7" s="960">
        <v>2.4752475247524754E-2</v>
      </c>
      <c r="AB7" s="961">
        <v>2.5776011919543085E-2</v>
      </c>
      <c r="AC7" s="826">
        <v>3</v>
      </c>
      <c r="AD7" s="968">
        <v>2.9126213592233011E-2</v>
      </c>
      <c r="AE7" s="969">
        <v>3.333333333333334E-2</v>
      </c>
      <c r="AF7" s="826">
        <v>19</v>
      </c>
      <c r="AG7" s="960">
        <v>0.39583333333333331</v>
      </c>
      <c r="AH7" s="961">
        <v>0.44185022026431714</v>
      </c>
      <c r="AI7" s="826">
        <v>4</v>
      </c>
      <c r="AJ7" s="968">
        <v>0.23529411764705882</v>
      </c>
      <c r="AK7" s="976">
        <v>0.26646706586826352</v>
      </c>
    </row>
    <row r="8" spans="1:37" ht="15.75" x14ac:dyDescent="0.25">
      <c r="A8" s="14" t="s">
        <v>37</v>
      </c>
      <c r="B8" s="824">
        <v>786</v>
      </c>
      <c r="C8" s="497">
        <v>0.6588432523051132</v>
      </c>
      <c r="D8" s="930">
        <v>0.69636141841584986</v>
      </c>
      <c r="E8" s="825">
        <v>43</v>
      </c>
      <c r="F8" s="937">
        <v>0.90196078431372551</v>
      </c>
      <c r="G8" s="938">
        <v>0.90193423597678912</v>
      </c>
      <c r="H8" s="825">
        <v>5</v>
      </c>
      <c r="I8" s="940">
        <v>0.17241379310344829</v>
      </c>
      <c r="J8" s="941">
        <v>0.17872044506258691</v>
      </c>
      <c r="K8" s="825">
        <v>0</v>
      </c>
      <c r="L8" s="940">
        <v>0</v>
      </c>
      <c r="M8" s="941">
        <v>0</v>
      </c>
      <c r="N8" s="825">
        <v>677</v>
      </c>
      <c r="O8" s="937">
        <v>0.87922077922077924</v>
      </c>
      <c r="P8" s="938">
        <v>0.93010857805758673</v>
      </c>
      <c r="Q8" s="825">
        <v>131</v>
      </c>
      <c r="R8" s="940">
        <v>0.84516129032258069</v>
      </c>
      <c r="S8" s="941">
        <v>0.88274509803921575</v>
      </c>
      <c r="T8" s="825">
        <v>546</v>
      </c>
      <c r="U8" s="937">
        <v>0.8878048780487805</v>
      </c>
      <c r="V8" s="938">
        <v>0.94190722740520039</v>
      </c>
      <c r="W8" s="825">
        <v>9</v>
      </c>
      <c r="X8" s="940">
        <v>3.7656903765690378E-2</v>
      </c>
      <c r="Y8" s="941">
        <v>3.9319693525301E-2</v>
      </c>
      <c r="Z8" s="826">
        <v>8</v>
      </c>
      <c r="AA8" s="960">
        <v>4.6783625730994149E-2</v>
      </c>
      <c r="AB8" s="961">
        <v>4.8467153284671535E-2</v>
      </c>
      <c r="AC8" s="826">
        <v>1</v>
      </c>
      <c r="AD8" s="968">
        <v>1.4705882352941176E-2</v>
      </c>
      <c r="AE8" s="969">
        <v>1.5688640820636597E-2</v>
      </c>
      <c r="AF8" s="826">
        <v>46</v>
      </c>
      <c r="AG8" s="960">
        <v>0.68656716417910446</v>
      </c>
      <c r="AH8" s="961">
        <v>0.71921397379912666</v>
      </c>
      <c r="AI8" s="826">
        <v>6</v>
      </c>
      <c r="AJ8" s="968">
        <v>0.31578947368421051</v>
      </c>
      <c r="AK8" s="976">
        <v>0.33333333333333331</v>
      </c>
    </row>
    <row r="9" spans="1:37" ht="15.75" x14ac:dyDescent="0.25">
      <c r="A9" s="14" t="s">
        <v>38</v>
      </c>
      <c r="B9" s="824">
        <v>226</v>
      </c>
      <c r="C9" s="497">
        <v>0.69113149847094801</v>
      </c>
      <c r="D9" s="930">
        <v>0.71779010885715155</v>
      </c>
      <c r="E9" s="825">
        <v>8</v>
      </c>
      <c r="F9" s="937">
        <v>1</v>
      </c>
      <c r="G9" s="938">
        <v>1</v>
      </c>
      <c r="H9" s="825">
        <v>0</v>
      </c>
      <c r="I9" s="940">
        <v>0</v>
      </c>
      <c r="J9" s="941">
        <v>0</v>
      </c>
      <c r="K9" s="825">
        <v>0</v>
      </c>
      <c r="L9" s="940">
        <v>0</v>
      </c>
      <c r="M9" s="941">
        <v>0</v>
      </c>
      <c r="N9" s="825">
        <v>191</v>
      </c>
      <c r="O9" s="937">
        <v>0.90094339622641506</v>
      </c>
      <c r="P9" s="938">
        <v>0.9408111414322009</v>
      </c>
      <c r="Q9" s="825">
        <v>35</v>
      </c>
      <c r="R9" s="940">
        <v>0.83333333333333337</v>
      </c>
      <c r="S9" s="941">
        <v>0.85223529411764698</v>
      </c>
      <c r="T9" s="825">
        <v>156</v>
      </c>
      <c r="U9" s="937">
        <v>0.91764705882352937</v>
      </c>
      <c r="V9" s="938">
        <v>0.96300435242912608</v>
      </c>
      <c r="W9" s="825">
        <v>2</v>
      </c>
      <c r="X9" s="940">
        <v>3.5087719298245612E-2</v>
      </c>
      <c r="Y9" s="941">
        <v>3.5763411279229718E-2</v>
      </c>
      <c r="Z9" s="826">
        <v>2</v>
      </c>
      <c r="AA9" s="960">
        <v>4.5454545454545456E-2</v>
      </c>
      <c r="AB9" s="961">
        <v>4.6605422361640156E-2</v>
      </c>
      <c r="AC9" s="826">
        <v>0</v>
      </c>
      <c r="AD9" s="968">
        <v>0</v>
      </c>
      <c r="AE9" s="969">
        <v>0</v>
      </c>
      <c r="AF9" s="826">
        <v>22</v>
      </c>
      <c r="AG9" s="960">
        <v>0.61111111111111116</v>
      </c>
      <c r="AH9" s="961">
        <v>0.62379162191192261</v>
      </c>
      <c r="AI9" s="826">
        <v>3</v>
      </c>
      <c r="AJ9" s="968">
        <v>0.75</v>
      </c>
      <c r="AK9" s="976">
        <v>0.75056179775280896</v>
      </c>
    </row>
    <row r="10" spans="1:37" ht="15.75" x14ac:dyDescent="0.25">
      <c r="A10" s="14" t="s">
        <v>39</v>
      </c>
      <c r="B10" s="824">
        <v>96</v>
      </c>
      <c r="C10" s="497">
        <v>0.70588235294117652</v>
      </c>
      <c r="D10" s="930">
        <v>0.77863812343429739</v>
      </c>
      <c r="E10" s="825">
        <v>3</v>
      </c>
      <c r="F10" s="937">
        <v>0.5714285714285714</v>
      </c>
      <c r="G10" s="938">
        <v>0.66611842105263153</v>
      </c>
      <c r="H10" s="825">
        <v>0</v>
      </c>
      <c r="I10" s="940">
        <v>0</v>
      </c>
      <c r="J10" s="941">
        <v>0</v>
      </c>
      <c r="K10" s="825">
        <v>0</v>
      </c>
      <c r="L10" s="940">
        <v>0</v>
      </c>
      <c r="M10" s="941">
        <v>0</v>
      </c>
      <c r="N10" s="825">
        <v>78</v>
      </c>
      <c r="O10" s="937">
        <v>0.89655172413793105</v>
      </c>
      <c r="P10" s="938">
        <v>0.9643434110316178</v>
      </c>
      <c r="Q10" s="825">
        <v>24</v>
      </c>
      <c r="R10" s="940">
        <v>0.88888888888888884</v>
      </c>
      <c r="S10" s="941">
        <v>0.88872884407634134</v>
      </c>
      <c r="T10" s="825">
        <v>54</v>
      </c>
      <c r="U10" s="937">
        <v>0.9</v>
      </c>
      <c r="V10" s="938">
        <v>1</v>
      </c>
      <c r="W10" s="825">
        <v>0</v>
      </c>
      <c r="X10" s="940">
        <v>0</v>
      </c>
      <c r="Y10" s="941">
        <v>0</v>
      </c>
      <c r="Z10" s="826">
        <v>0</v>
      </c>
      <c r="AA10" s="960">
        <v>0</v>
      </c>
      <c r="AB10" s="961">
        <v>0</v>
      </c>
      <c r="AC10" s="826">
        <v>0</v>
      </c>
      <c r="AD10" s="968">
        <v>0</v>
      </c>
      <c r="AE10" s="969">
        <v>0</v>
      </c>
      <c r="AF10" s="826">
        <v>13</v>
      </c>
      <c r="AG10" s="960">
        <v>0.68421052631578949</v>
      </c>
      <c r="AH10" s="961">
        <v>0.81242603550295867</v>
      </c>
      <c r="AI10" s="826">
        <v>2</v>
      </c>
      <c r="AJ10" s="968">
        <v>0.66666666666666663</v>
      </c>
      <c r="AK10" s="976">
        <v>0.66766467065868262</v>
      </c>
    </row>
    <row r="11" spans="1:37" ht="15.75" x14ac:dyDescent="0.25">
      <c r="A11" s="14" t="s">
        <v>40</v>
      </c>
      <c r="B11" s="824">
        <v>387</v>
      </c>
      <c r="C11" s="497">
        <v>0.74280230326295582</v>
      </c>
      <c r="D11" s="930">
        <v>0.76699534955521675</v>
      </c>
      <c r="E11" s="825">
        <v>1</v>
      </c>
      <c r="F11" s="937">
        <v>1</v>
      </c>
      <c r="G11" s="938">
        <v>1</v>
      </c>
      <c r="H11" s="825">
        <v>0</v>
      </c>
      <c r="I11" s="940">
        <v>0</v>
      </c>
      <c r="J11" s="941">
        <v>0</v>
      </c>
      <c r="K11" s="825">
        <v>0</v>
      </c>
      <c r="L11" s="940">
        <v>0</v>
      </c>
      <c r="M11" s="941">
        <v>0</v>
      </c>
      <c r="N11" s="825">
        <v>335</v>
      </c>
      <c r="O11" s="937">
        <v>0.93837535014005602</v>
      </c>
      <c r="P11" s="938">
        <v>0.95848919658310539</v>
      </c>
      <c r="Q11" s="825">
        <v>56</v>
      </c>
      <c r="R11" s="940">
        <v>0.88888888888888884</v>
      </c>
      <c r="S11" s="941">
        <v>0.90202808112324506</v>
      </c>
      <c r="T11" s="825">
        <v>279</v>
      </c>
      <c r="U11" s="937">
        <v>0.94897959183673475</v>
      </c>
      <c r="V11" s="938">
        <v>0.97079423364613093</v>
      </c>
      <c r="W11" s="825">
        <v>2</v>
      </c>
      <c r="X11" s="940">
        <v>2.1052631578947368E-2</v>
      </c>
      <c r="Y11" s="941">
        <v>1.1285946825827455E-2</v>
      </c>
      <c r="Z11" s="826">
        <v>2</v>
      </c>
      <c r="AA11" s="960">
        <v>3.125E-2</v>
      </c>
      <c r="AB11" s="961">
        <v>1.6982364467668192E-2</v>
      </c>
      <c r="AC11" s="826">
        <v>0</v>
      </c>
      <c r="AD11" s="968">
        <v>0</v>
      </c>
      <c r="AE11" s="969">
        <v>0</v>
      </c>
      <c r="AF11" s="826">
        <v>48</v>
      </c>
      <c r="AG11" s="960">
        <v>0.76190476190476186</v>
      </c>
      <c r="AH11" s="961">
        <v>0.80091137649277178</v>
      </c>
      <c r="AI11" s="826">
        <v>1</v>
      </c>
      <c r="AJ11" s="968">
        <v>0.5</v>
      </c>
      <c r="AK11" s="976">
        <v>1</v>
      </c>
    </row>
    <row r="12" spans="1:37" ht="15.75" x14ac:dyDescent="0.25">
      <c r="A12" s="14" t="s">
        <v>41</v>
      </c>
      <c r="B12" s="824">
        <v>285</v>
      </c>
      <c r="C12" s="497">
        <v>0.80281690140845074</v>
      </c>
      <c r="D12" s="930">
        <v>0.92412928067207267</v>
      </c>
      <c r="E12" s="825">
        <v>2</v>
      </c>
      <c r="F12" s="937">
        <v>1</v>
      </c>
      <c r="G12" s="938">
        <v>1</v>
      </c>
      <c r="H12" s="825">
        <v>0</v>
      </c>
      <c r="I12" s="940">
        <v>0</v>
      </c>
      <c r="J12" s="941">
        <v>0</v>
      </c>
      <c r="K12" s="825">
        <v>0</v>
      </c>
      <c r="L12" s="940">
        <v>0</v>
      </c>
      <c r="M12" s="941">
        <v>0</v>
      </c>
      <c r="N12" s="825">
        <v>245</v>
      </c>
      <c r="O12" s="937">
        <v>0.84192439862542956</v>
      </c>
      <c r="P12" s="938">
        <v>0.98524978466838931</v>
      </c>
      <c r="Q12" s="825">
        <v>26</v>
      </c>
      <c r="R12" s="940">
        <v>0.8666666666666667</v>
      </c>
      <c r="S12" s="941">
        <v>0.8621730382293763</v>
      </c>
      <c r="T12" s="825">
        <v>219</v>
      </c>
      <c r="U12" s="937">
        <v>0.83908045977011492</v>
      </c>
      <c r="V12" s="938">
        <v>1</v>
      </c>
      <c r="W12" s="825">
        <v>0</v>
      </c>
      <c r="X12" s="940">
        <v>0</v>
      </c>
      <c r="Y12" s="941">
        <v>0</v>
      </c>
      <c r="Z12" s="826">
        <v>0</v>
      </c>
      <c r="AA12" s="960">
        <v>0</v>
      </c>
      <c r="AB12" s="961">
        <v>0</v>
      </c>
      <c r="AC12" s="826">
        <v>0</v>
      </c>
      <c r="AD12" s="968">
        <v>0</v>
      </c>
      <c r="AE12" s="969">
        <v>0</v>
      </c>
      <c r="AF12" s="826">
        <v>36</v>
      </c>
      <c r="AG12" s="960">
        <v>0.92307692307692313</v>
      </c>
      <c r="AH12" s="961">
        <v>0.94742088213306752</v>
      </c>
      <c r="AI12" s="826">
        <v>2</v>
      </c>
      <c r="AJ12" s="968">
        <v>0.4</v>
      </c>
      <c r="AK12" s="976">
        <v>0.66766467065868262</v>
      </c>
    </row>
    <row r="13" spans="1:37" ht="15.75" x14ac:dyDescent="0.25">
      <c r="A13" s="14" t="s">
        <v>184</v>
      </c>
      <c r="B13" s="824">
        <f>SUM(E13,H13,K13,N13,W13,AF13,AI13)</f>
        <v>0</v>
      </c>
      <c r="C13" s="497">
        <v>0</v>
      </c>
      <c r="D13" s="930">
        <v>0</v>
      </c>
      <c r="E13" s="825">
        <v>0</v>
      </c>
      <c r="F13" s="937">
        <v>0</v>
      </c>
      <c r="G13" s="938">
        <v>0</v>
      </c>
      <c r="H13" s="825">
        <v>0</v>
      </c>
      <c r="I13" s="940">
        <v>0</v>
      </c>
      <c r="J13" s="941">
        <v>0</v>
      </c>
      <c r="K13" s="825">
        <v>0</v>
      </c>
      <c r="L13" s="940">
        <v>0</v>
      </c>
      <c r="M13" s="941">
        <v>0</v>
      </c>
      <c r="N13" s="825">
        <v>0</v>
      </c>
      <c r="O13" s="937">
        <v>0</v>
      </c>
      <c r="P13" s="938">
        <v>0</v>
      </c>
      <c r="Q13" s="825">
        <v>0</v>
      </c>
      <c r="R13" s="940">
        <v>0</v>
      </c>
      <c r="S13" s="941">
        <v>0</v>
      </c>
      <c r="T13" s="825">
        <v>0</v>
      </c>
      <c r="U13" s="937">
        <v>0</v>
      </c>
      <c r="V13" s="938">
        <v>0</v>
      </c>
      <c r="W13" s="825">
        <v>0</v>
      </c>
      <c r="X13" s="940">
        <v>0</v>
      </c>
      <c r="Y13" s="941">
        <v>0</v>
      </c>
      <c r="Z13" s="826">
        <v>0</v>
      </c>
      <c r="AA13" s="960">
        <v>0</v>
      </c>
      <c r="AB13" s="961">
        <v>0</v>
      </c>
      <c r="AC13" s="826">
        <v>0</v>
      </c>
      <c r="AD13" s="968">
        <v>0</v>
      </c>
      <c r="AE13" s="969">
        <v>0</v>
      </c>
      <c r="AF13" s="826">
        <v>0</v>
      </c>
      <c r="AG13" s="960">
        <v>0</v>
      </c>
      <c r="AH13" s="961">
        <v>0</v>
      </c>
      <c r="AI13" s="826">
        <v>0</v>
      </c>
      <c r="AJ13" s="968">
        <v>0</v>
      </c>
      <c r="AK13" s="976">
        <v>0</v>
      </c>
    </row>
    <row r="14" spans="1:37" ht="15.75" x14ac:dyDescent="0.25">
      <c r="A14" s="25" t="s">
        <v>42</v>
      </c>
      <c r="B14" s="827">
        <v>2488</v>
      </c>
      <c r="C14" s="931">
        <v>0.6595970307529162</v>
      </c>
      <c r="D14" s="932">
        <v>0.69835795817294455</v>
      </c>
      <c r="E14" s="828">
        <v>123</v>
      </c>
      <c r="F14" s="721">
        <v>0.83</v>
      </c>
      <c r="G14" s="932">
        <v>0.84</v>
      </c>
      <c r="H14" s="828">
        <v>6</v>
      </c>
      <c r="I14" s="942">
        <v>7.6923076923076927E-2</v>
      </c>
      <c r="J14" s="943">
        <v>8.1052631578947376E-2</v>
      </c>
      <c r="K14" s="829">
        <v>0</v>
      </c>
      <c r="L14" s="950">
        <v>0</v>
      </c>
      <c r="M14" s="951">
        <v>0</v>
      </c>
      <c r="N14" s="828">
        <v>2142</v>
      </c>
      <c r="O14" s="721">
        <v>0.87464271131073912</v>
      </c>
      <c r="P14" s="932">
        <v>0.92580675649576116</v>
      </c>
      <c r="Q14" s="828">
        <v>351</v>
      </c>
      <c r="R14" s="942">
        <v>0.8457831325301205</v>
      </c>
      <c r="S14" s="943">
        <v>0.86949397590361444</v>
      </c>
      <c r="T14" s="828">
        <v>1791</v>
      </c>
      <c r="U14" s="721">
        <v>0.88053097345132747</v>
      </c>
      <c r="V14" s="932">
        <v>0.93738481659829975</v>
      </c>
      <c r="W14" s="828">
        <v>21</v>
      </c>
      <c r="X14" s="942">
        <v>2.8925619834710745E-2</v>
      </c>
      <c r="Y14" s="943">
        <v>2.9239280774550486E-2</v>
      </c>
      <c r="Z14" s="830">
        <v>17</v>
      </c>
      <c r="AA14" s="962">
        <v>3.4343434343434343E-2</v>
      </c>
      <c r="AB14" s="963">
        <v>3.3691683569979716E-2</v>
      </c>
      <c r="AC14" s="830">
        <v>4</v>
      </c>
      <c r="AD14" s="970">
        <v>1.7316017316017316E-2</v>
      </c>
      <c r="AE14" s="971">
        <v>1.7316017316017316E-2</v>
      </c>
      <c r="AF14" s="830">
        <v>184</v>
      </c>
      <c r="AG14" s="962">
        <v>0.67647058823529416</v>
      </c>
      <c r="AH14" s="963">
        <v>0.71841911764705879</v>
      </c>
      <c r="AI14" s="830">
        <v>18</v>
      </c>
      <c r="AJ14" s="970">
        <v>0.36</v>
      </c>
      <c r="AK14" s="977">
        <v>0.40918367346938778</v>
      </c>
    </row>
    <row r="15" spans="1:37" ht="15.75" x14ac:dyDescent="0.25">
      <c r="A15" s="14"/>
      <c r="B15" s="824"/>
      <c r="C15" s="933"/>
      <c r="D15" s="934"/>
      <c r="E15" s="818"/>
      <c r="F15" s="937"/>
      <c r="G15" s="938"/>
      <c r="H15" s="818"/>
      <c r="I15" s="944"/>
      <c r="J15" s="945"/>
      <c r="K15" s="818"/>
      <c r="L15" s="944"/>
      <c r="M15" s="945"/>
      <c r="N15" s="818"/>
      <c r="O15" s="956"/>
      <c r="P15" s="957"/>
      <c r="Q15" s="818"/>
      <c r="R15" s="944"/>
      <c r="S15" s="945"/>
      <c r="T15" s="818"/>
      <c r="U15" s="956"/>
      <c r="V15" s="957"/>
      <c r="W15" s="818"/>
      <c r="X15" s="944"/>
      <c r="Y15" s="945"/>
      <c r="Z15" s="826"/>
      <c r="AA15" s="964"/>
      <c r="AB15" s="965"/>
      <c r="AC15" s="826"/>
      <c r="AD15" s="972"/>
      <c r="AE15" s="973"/>
      <c r="AF15" s="826"/>
      <c r="AG15" s="964"/>
      <c r="AH15" s="965"/>
      <c r="AI15" s="826"/>
      <c r="AJ15" s="972"/>
      <c r="AK15" s="976"/>
    </row>
    <row r="16" spans="1:37" ht="15.75" x14ac:dyDescent="0.25">
      <c r="A16" s="25" t="s">
        <v>43</v>
      </c>
      <c r="B16" s="824"/>
      <c r="C16" s="933"/>
      <c r="D16" s="934"/>
      <c r="E16" s="831"/>
      <c r="F16" s="1072"/>
      <c r="G16" s="1073"/>
      <c r="H16" s="831"/>
      <c r="I16" s="1070"/>
      <c r="J16" s="1071"/>
      <c r="K16" s="832"/>
      <c r="L16" s="952"/>
      <c r="M16" s="953"/>
      <c r="N16" s="831"/>
      <c r="O16" s="958"/>
      <c r="P16" s="959"/>
      <c r="Q16" s="831"/>
      <c r="R16" s="946"/>
      <c r="S16" s="947"/>
      <c r="T16" s="831"/>
      <c r="U16" s="958"/>
      <c r="V16" s="959"/>
      <c r="W16" s="831"/>
      <c r="X16" s="946"/>
      <c r="Y16" s="947"/>
      <c r="Z16" s="826"/>
      <c r="AA16" s="964"/>
      <c r="AB16" s="965"/>
      <c r="AC16" s="826"/>
      <c r="AD16" s="972"/>
      <c r="AE16" s="973"/>
      <c r="AF16" s="826"/>
      <c r="AG16" s="964"/>
      <c r="AH16" s="965"/>
      <c r="AI16" s="826"/>
      <c r="AJ16" s="972"/>
      <c r="AK16" s="976"/>
    </row>
    <row r="17" spans="1:37" ht="15.75" x14ac:dyDescent="0.25">
      <c r="A17" s="111" t="s">
        <v>44</v>
      </c>
      <c r="B17" s="824">
        <v>203</v>
      </c>
      <c r="C17" s="497">
        <v>0.59183673469387754</v>
      </c>
      <c r="D17" s="930">
        <v>0.63250127969648606</v>
      </c>
      <c r="E17" s="825">
        <v>41</v>
      </c>
      <c r="F17" s="937">
        <v>0.87234042553191493</v>
      </c>
      <c r="G17" s="938">
        <v>0.87237615449202355</v>
      </c>
      <c r="H17" s="825">
        <v>1</v>
      </c>
      <c r="I17" s="940">
        <v>6.6666666666666666E-2</v>
      </c>
      <c r="J17" s="941">
        <v>6.6839714471122649E-2</v>
      </c>
      <c r="K17" s="825">
        <v>0</v>
      </c>
      <c r="L17" s="944">
        <v>0</v>
      </c>
      <c r="M17" s="945">
        <v>0</v>
      </c>
      <c r="N17" s="825">
        <v>154</v>
      </c>
      <c r="O17" s="937">
        <v>0.83243243243243248</v>
      </c>
      <c r="P17" s="938">
        <v>0.88280818131564409</v>
      </c>
      <c r="Q17" s="825">
        <v>36</v>
      </c>
      <c r="R17" s="940">
        <v>0.9</v>
      </c>
      <c r="S17" s="941">
        <v>0.90007293946024802</v>
      </c>
      <c r="T17" s="825">
        <v>118</v>
      </c>
      <c r="U17" s="937">
        <v>0.81379310344827582</v>
      </c>
      <c r="V17" s="938">
        <v>0.87772769549974961</v>
      </c>
      <c r="W17" s="825">
        <v>0</v>
      </c>
      <c r="X17" s="940">
        <v>0</v>
      </c>
      <c r="Y17" s="941">
        <v>0</v>
      </c>
      <c r="Z17" s="826">
        <v>0</v>
      </c>
      <c r="AA17" s="960">
        <v>0</v>
      </c>
      <c r="AB17" s="961">
        <v>0</v>
      </c>
      <c r="AC17" s="826">
        <v>0</v>
      </c>
      <c r="AD17" s="968">
        <v>0</v>
      </c>
      <c r="AE17" s="969">
        <v>0</v>
      </c>
      <c r="AF17" s="826">
        <v>2</v>
      </c>
      <c r="AG17" s="960">
        <v>0.66666666666666663</v>
      </c>
      <c r="AH17" s="961">
        <v>1</v>
      </c>
      <c r="AI17" s="826">
        <v>6</v>
      </c>
      <c r="AJ17" s="968">
        <v>0.5</v>
      </c>
      <c r="AK17" s="976">
        <v>0.54530612244897958</v>
      </c>
    </row>
    <row r="18" spans="1:37" ht="15.75" x14ac:dyDescent="0.25">
      <c r="A18" s="111" t="s">
        <v>45</v>
      </c>
      <c r="B18" s="824">
        <v>235</v>
      </c>
      <c r="C18" s="497">
        <v>0.62666666666666671</v>
      </c>
      <c r="D18" s="930">
        <v>0.65452873065685524</v>
      </c>
      <c r="E18" s="825">
        <v>24</v>
      </c>
      <c r="F18" s="937">
        <v>0.88888888888888884</v>
      </c>
      <c r="G18" s="938">
        <v>0.8889294848374133</v>
      </c>
      <c r="H18" s="825">
        <v>1</v>
      </c>
      <c r="I18" s="940">
        <v>7.1428571428571425E-2</v>
      </c>
      <c r="J18" s="941">
        <v>7.7153558052434457E-2</v>
      </c>
      <c r="K18" s="825">
        <v>0</v>
      </c>
      <c r="L18" s="944">
        <v>0</v>
      </c>
      <c r="M18" s="945">
        <v>0</v>
      </c>
      <c r="N18" s="825">
        <v>203</v>
      </c>
      <c r="O18" s="937">
        <v>0.86382978723404258</v>
      </c>
      <c r="P18" s="938">
        <v>0.91476501248302744</v>
      </c>
      <c r="Q18" s="825">
        <v>31</v>
      </c>
      <c r="R18" s="940">
        <v>0.77500000000000002</v>
      </c>
      <c r="S18" s="941">
        <v>0.79264047737444054</v>
      </c>
      <c r="T18" s="825">
        <v>172</v>
      </c>
      <c r="U18" s="937">
        <v>0.88205128205128203</v>
      </c>
      <c r="V18" s="938">
        <v>0.94087936626083257</v>
      </c>
      <c r="W18" s="825">
        <v>2</v>
      </c>
      <c r="X18" s="940">
        <v>2.8169014084507043E-2</v>
      </c>
      <c r="Y18" s="941">
        <v>2.8606794113601983E-2</v>
      </c>
      <c r="Z18" s="826">
        <v>2</v>
      </c>
      <c r="AA18" s="960">
        <v>4.0816326530612242E-2</v>
      </c>
      <c r="AB18" s="961">
        <v>4.1750301083902049E-2</v>
      </c>
      <c r="AC18" s="826">
        <v>0</v>
      </c>
      <c r="AD18" s="968">
        <v>0</v>
      </c>
      <c r="AE18" s="969">
        <v>0</v>
      </c>
      <c r="AF18" s="826">
        <v>5</v>
      </c>
      <c r="AG18" s="960">
        <v>0.41666666666666669</v>
      </c>
      <c r="AH18" s="961">
        <v>0.46722689075630253</v>
      </c>
      <c r="AI18" s="826">
        <v>1</v>
      </c>
      <c r="AJ18" s="968">
        <v>0.2</v>
      </c>
      <c r="AK18" s="976">
        <v>0.24943820224719102</v>
      </c>
    </row>
    <row r="19" spans="1:37" ht="15.75" x14ac:dyDescent="0.25">
      <c r="A19" s="111" t="s">
        <v>46</v>
      </c>
      <c r="B19" s="824">
        <v>213</v>
      </c>
      <c r="C19" s="497">
        <v>0.67619047619047623</v>
      </c>
      <c r="D19" s="930">
        <v>0.72101625620558762</v>
      </c>
      <c r="E19" s="825">
        <v>18</v>
      </c>
      <c r="F19" s="937">
        <v>0.9</v>
      </c>
      <c r="G19" s="938">
        <v>0.89985199802664029</v>
      </c>
      <c r="H19" s="825">
        <v>2</v>
      </c>
      <c r="I19" s="940">
        <v>0.25</v>
      </c>
      <c r="J19" s="941">
        <v>0.24969549330085258</v>
      </c>
      <c r="K19" s="825">
        <v>0</v>
      </c>
      <c r="L19" s="944">
        <v>0</v>
      </c>
      <c r="M19" s="945">
        <v>0</v>
      </c>
      <c r="N19" s="825">
        <v>181</v>
      </c>
      <c r="O19" s="937">
        <v>0.86602870813397126</v>
      </c>
      <c r="P19" s="938">
        <v>0.92700729927007297</v>
      </c>
      <c r="Q19" s="825">
        <v>27</v>
      </c>
      <c r="R19" s="940">
        <v>0.87096774193548387</v>
      </c>
      <c r="S19" s="941">
        <v>0.8715223507346046</v>
      </c>
      <c r="T19" s="825">
        <v>154</v>
      </c>
      <c r="U19" s="937">
        <v>0.8651685393258427</v>
      </c>
      <c r="V19" s="938">
        <v>0.93731846171720701</v>
      </c>
      <c r="W19" s="825">
        <v>2</v>
      </c>
      <c r="X19" s="940">
        <v>3.6363636363636362E-2</v>
      </c>
      <c r="Y19" s="941">
        <v>3.7729004171957195E-2</v>
      </c>
      <c r="Z19" s="826">
        <v>1</v>
      </c>
      <c r="AA19" s="960">
        <v>2.6315789473684209E-2</v>
      </c>
      <c r="AB19" s="961">
        <v>2.7829810008027832E-2</v>
      </c>
      <c r="AC19" s="826">
        <v>1</v>
      </c>
      <c r="AD19" s="968">
        <v>5.8823529411764705E-2</v>
      </c>
      <c r="AE19" s="969">
        <v>5.8558558558558564E-2</v>
      </c>
      <c r="AF19" s="826">
        <v>9</v>
      </c>
      <c r="AG19" s="960">
        <v>0.69230769230769229</v>
      </c>
      <c r="AH19" s="961">
        <v>0.81826012058570197</v>
      </c>
      <c r="AI19" s="826">
        <v>1</v>
      </c>
      <c r="AJ19" s="968">
        <v>0.14285714285714285</v>
      </c>
      <c r="AK19" s="976">
        <v>0.14249037227214378</v>
      </c>
    </row>
    <row r="20" spans="1:37" ht="15.75" x14ac:dyDescent="0.25">
      <c r="A20" s="111" t="s">
        <v>47</v>
      </c>
      <c r="B20" s="824">
        <v>255</v>
      </c>
      <c r="C20" s="497">
        <v>0.68733153638814015</v>
      </c>
      <c r="D20" s="930">
        <v>0.71972579818098403</v>
      </c>
      <c r="E20" s="825">
        <v>13</v>
      </c>
      <c r="F20" s="937">
        <v>0.9285714285714286</v>
      </c>
      <c r="G20" s="938">
        <v>0.92882311486962654</v>
      </c>
      <c r="H20" s="825">
        <v>0</v>
      </c>
      <c r="I20" s="940">
        <v>0</v>
      </c>
      <c r="J20" s="941">
        <v>0</v>
      </c>
      <c r="K20" s="825">
        <v>0</v>
      </c>
      <c r="L20" s="944">
        <v>0</v>
      </c>
      <c r="M20" s="945">
        <v>0</v>
      </c>
      <c r="N20" s="825">
        <v>227</v>
      </c>
      <c r="O20" s="937">
        <v>0.89370078740157477</v>
      </c>
      <c r="P20" s="938">
        <v>0.93847247452807825</v>
      </c>
      <c r="Q20" s="825">
        <v>39</v>
      </c>
      <c r="R20" s="940">
        <v>0.90697674418604646</v>
      </c>
      <c r="S20" s="941">
        <v>0.92847222222222214</v>
      </c>
      <c r="T20" s="825">
        <v>188</v>
      </c>
      <c r="U20" s="937">
        <v>0.89099526066350709</v>
      </c>
      <c r="V20" s="938">
        <v>0.94048752618548848</v>
      </c>
      <c r="W20" s="825">
        <v>4</v>
      </c>
      <c r="X20" s="940">
        <v>6.25E-2</v>
      </c>
      <c r="Y20" s="941">
        <v>6.5108252274866649E-2</v>
      </c>
      <c r="Z20" s="826">
        <v>4</v>
      </c>
      <c r="AA20" s="960">
        <v>0.10526315789473684</v>
      </c>
      <c r="AB20" s="961">
        <v>0.10807291666666669</v>
      </c>
      <c r="AC20" s="826">
        <v>0</v>
      </c>
      <c r="AD20" s="968">
        <v>0</v>
      </c>
      <c r="AE20" s="969">
        <v>0</v>
      </c>
      <c r="AF20" s="826">
        <v>11</v>
      </c>
      <c r="AG20" s="960">
        <v>0.6470588235294118</v>
      </c>
      <c r="AH20" s="961">
        <v>0.66590257879656156</v>
      </c>
      <c r="AI20" s="826">
        <v>1</v>
      </c>
      <c r="AJ20" s="968">
        <v>0.33333333333333331</v>
      </c>
      <c r="AK20" s="976">
        <v>0.33233532934131743</v>
      </c>
    </row>
    <row r="21" spans="1:37" ht="15.75" x14ac:dyDescent="0.25">
      <c r="A21" s="111" t="s">
        <v>48</v>
      </c>
      <c r="B21" s="824">
        <v>303</v>
      </c>
      <c r="C21" s="497">
        <v>0.68243243243243246</v>
      </c>
      <c r="D21" s="930">
        <v>0.73920481762813928</v>
      </c>
      <c r="E21" s="825">
        <v>10</v>
      </c>
      <c r="F21" s="937">
        <v>0.76923076923076927</v>
      </c>
      <c r="G21" s="938">
        <v>0.83319638455217748</v>
      </c>
      <c r="H21" s="825">
        <v>0</v>
      </c>
      <c r="I21" s="940">
        <v>0</v>
      </c>
      <c r="J21" s="941">
        <v>0</v>
      </c>
      <c r="K21" s="825">
        <v>0</v>
      </c>
      <c r="L21" s="944">
        <v>0</v>
      </c>
      <c r="M21" s="945">
        <v>0</v>
      </c>
      <c r="N21" s="825">
        <v>267</v>
      </c>
      <c r="O21" s="937">
        <v>0.87254901960784315</v>
      </c>
      <c r="P21" s="938">
        <v>0.9321103896103895</v>
      </c>
      <c r="Q21" s="825">
        <v>40</v>
      </c>
      <c r="R21" s="940">
        <v>0.81632653061224492</v>
      </c>
      <c r="S21" s="941">
        <v>0.84909165978530132</v>
      </c>
      <c r="T21" s="825">
        <v>227</v>
      </c>
      <c r="U21" s="937">
        <v>0.88326848249027234</v>
      </c>
      <c r="V21" s="938">
        <v>0.94760363692402527</v>
      </c>
      <c r="W21" s="825">
        <v>4</v>
      </c>
      <c r="X21" s="940">
        <v>5.0632911392405063E-2</v>
      </c>
      <c r="Y21" s="941">
        <v>4.0621734587251823E-2</v>
      </c>
      <c r="Z21" s="826">
        <v>4</v>
      </c>
      <c r="AA21" s="960">
        <v>7.2727272727272724E-2</v>
      </c>
      <c r="AB21" s="961">
        <v>5.9934476777799187E-2</v>
      </c>
      <c r="AC21" s="826">
        <v>0</v>
      </c>
      <c r="AD21" s="968">
        <v>0</v>
      </c>
      <c r="AE21" s="969">
        <v>0</v>
      </c>
      <c r="AF21" s="826">
        <v>20</v>
      </c>
      <c r="AG21" s="960">
        <v>0.68965517241379315</v>
      </c>
      <c r="AH21" s="961">
        <v>0.7433136505731156</v>
      </c>
      <c r="AI21" s="826">
        <v>3</v>
      </c>
      <c r="AJ21" s="968">
        <v>0.375</v>
      </c>
      <c r="AK21" s="976">
        <v>0.59964093357271087</v>
      </c>
    </row>
    <row r="22" spans="1:37" ht="15.75" x14ac:dyDescent="0.25">
      <c r="A22" s="111" t="s">
        <v>49</v>
      </c>
      <c r="B22" s="824">
        <v>288</v>
      </c>
      <c r="C22" s="497">
        <v>0.68899521531100483</v>
      </c>
      <c r="D22" s="930">
        <v>0.7445491186325448</v>
      </c>
      <c r="E22" s="825">
        <v>5</v>
      </c>
      <c r="F22" s="937">
        <v>1</v>
      </c>
      <c r="G22" s="938">
        <v>1</v>
      </c>
      <c r="H22" s="825">
        <v>1</v>
      </c>
      <c r="I22" s="940">
        <v>0.25</v>
      </c>
      <c r="J22" s="941">
        <v>0.2506082725060827</v>
      </c>
      <c r="K22" s="825">
        <v>0</v>
      </c>
      <c r="L22" s="944">
        <v>0</v>
      </c>
      <c r="M22" s="945">
        <v>0</v>
      </c>
      <c r="N22" s="825">
        <v>258</v>
      </c>
      <c r="O22" s="937">
        <v>0.85148514851485146</v>
      </c>
      <c r="P22" s="938">
        <v>0.92168755445345485</v>
      </c>
      <c r="Q22" s="825">
        <v>40</v>
      </c>
      <c r="R22" s="940">
        <v>0.85106382978723405</v>
      </c>
      <c r="S22" s="941">
        <v>0.8517298187808896</v>
      </c>
      <c r="T22" s="825">
        <v>218</v>
      </c>
      <c r="U22" s="937">
        <v>0.8515625</v>
      </c>
      <c r="V22" s="938">
        <v>0.93528375890498672</v>
      </c>
      <c r="W22" s="825">
        <v>0</v>
      </c>
      <c r="X22" s="940">
        <v>0</v>
      </c>
      <c r="Y22" s="941">
        <v>0</v>
      </c>
      <c r="Z22" s="826">
        <v>0</v>
      </c>
      <c r="AA22" s="960">
        <v>0</v>
      </c>
      <c r="AB22" s="961">
        <v>0</v>
      </c>
      <c r="AC22" s="826">
        <v>0</v>
      </c>
      <c r="AD22" s="968">
        <v>0</v>
      </c>
      <c r="AE22" s="969">
        <v>0</v>
      </c>
      <c r="AF22" s="826">
        <v>23</v>
      </c>
      <c r="AG22" s="960">
        <v>0.71875</v>
      </c>
      <c r="AH22" s="961">
        <v>0.74190592547342704</v>
      </c>
      <c r="AI22" s="826">
        <v>2</v>
      </c>
      <c r="AJ22" s="968">
        <v>0.66666666666666663</v>
      </c>
      <c r="AK22" s="976">
        <v>1</v>
      </c>
    </row>
    <row r="23" spans="1:37" ht="15.75" x14ac:dyDescent="0.25">
      <c r="A23" s="111" t="s">
        <v>50</v>
      </c>
      <c r="B23" s="824">
        <v>303</v>
      </c>
      <c r="C23" s="497">
        <v>0.72315035799522676</v>
      </c>
      <c r="D23" s="930">
        <v>0.75871717100467884</v>
      </c>
      <c r="E23" s="825">
        <v>2</v>
      </c>
      <c r="F23" s="937">
        <v>0.66666666666666663</v>
      </c>
      <c r="G23" s="938">
        <v>0.66776315789473673</v>
      </c>
      <c r="H23" s="825">
        <v>0</v>
      </c>
      <c r="I23" s="940">
        <v>0</v>
      </c>
      <c r="J23" s="941">
        <v>0</v>
      </c>
      <c r="K23" s="825">
        <v>0</v>
      </c>
      <c r="L23" s="944">
        <v>0</v>
      </c>
      <c r="M23" s="945">
        <v>0</v>
      </c>
      <c r="N23" s="825">
        <v>268</v>
      </c>
      <c r="O23" s="937">
        <v>0.90847457627118644</v>
      </c>
      <c r="P23" s="938">
        <v>0.94982865888145862</v>
      </c>
      <c r="Q23" s="825">
        <v>44</v>
      </c>
      <c r="R23" s="940">
        <v>0.89795918367346939</v>
      </c>
      <c r="S23" s="941">
        <v>0.89608850256815487</v>
      </c>
      <c r="T23" s="825">
        <v>224</v>
      </c>
      <c r="U23" s="937">
        <v>0.91056910569105687</v>
      </c>
      <c r="V23" s="938">
        <v>0.96071214242848568</v>
      </c>
      <c r="W23" s="825">
        <v>3</v>
      </c>
      <c r="X23" s="940">
        <v>4.1095890410958902E-2</v>
      </c>
      <c r="Y23" s="941">
        <v>4.1666666666666664E-2</v>
      </c>
      <c r="Z23" s="826">
        <v>2</v>
      </c>
      <c r="AA23" s="960">
        <v>4.7619047619047616E-2</v>
      </c>
      <c r="AB23" s="961">
        <v>4.8872180451127824E-2</v>
      </c>
      <c r="AC23" s="826">
        <v>1</v>
      </c>
      <c r="AD23" s="968">
        <v>3.2258064516129031E-2</v>
      </c>
      <c r="AE23" s="969">
        <v>3.2168264769563873E-2</v>
      </c>
      <c r="AF23" s="826">
        <v>30</v>
      </c>
      <c r="AG23" s="960">
        <v>0.75</v>
      </c>
      <c r="AH23" s="961">
        <v>0.83446475195822467</v>
      </c>
      <c r="AI23" s="826">
        <v>1</v>
      </c>
      <c r="AJ23" s="968">
        <v>0.33333333333333331</v>
      </c>
      <c r="AK23" s="976">
        <v>0.33233532934131743</v>
      </c>
    </row>
    <row r="24" spans="1:37" ht="15.75" x14ac:dyDescent="0.25">
      <c r="A24" s="111" t="s">
        <v>51</v>
      </c>
      <c r="B24" s="824">
        <v>279</v>
      </c>
      <c r="C24" s="497">
        <v>0.67554479418886193</v>
      </c>
      <c r="D24" s="930">
        <v>0.70842316916591974</v>
      </c>
      <c r="E24" s="825">
        <v>5</v>
      </c>
      <c r="F24" s="937">
        <v>0.5</v>
      </c>
      <c r="G24" s="938">
        <v>0.5</v>
      </c>
      <c r="H24" s="825">
        <v>0</v>
      </c>
      <c r="I24" s="940">
        <v>0</v>
      </c>
      <c r="J24" s="941">
        <v>0</v>
      </c>
      <c r="K24" s="825">
        <v>0</v>
      </c>
      <c r="L24" s="944">
        <v>0</v>
      </c>
      <c r="M24" s="945">
        <v>0</v>
      </c>
      <c r="N24" s="825">
        <v>230</v>
      </c>
      <c r="O24" s="937">
        <v>0.88803088803088803</v>
      </c>
      <c r="P24" s="938">
        <v>0.93809449555590207</v>
      </c>
      <c r="Q24" s="825">
        <v>40</v>
      </c>
      <c r="R24" s="940">
        <v>0.76923076923076927</v>
      </c>
      <c r="S24" s="941">
        <v>0.84584563475326857</v>
      </c>
      <c r="T24" s="825">
        <v>190</v>
      </c>
      <c r="U24" s="937">
        <v>0.91787439613526567</v>
      </c>
      <c r="V24" s="938">
        <v>0.95901678542393953</v>
      </c>
      <c r="W24" s="825">
        <v>4</v>
      </c>
      <c r="X24" s="940">
        <v>5.1948051948051951E-2</v>
      </c>
      <c r="Y24" s="941">
        <v>5.3749514311617667E-2</v>
      </c>
      <c r="Z24" s="826">
        <v>3</v>
      </c>
      <c r="AA24" s="960">
        <v>5.2631578947368418E-2</v>
      </c>
      <c r="AB24" s="961">
        <v>5.2569303583502369E-2</v>
      </c>
      <c r="AC24" s="826">
        <v>1</v>
      </c>
      <c r="AD24" s="968">
        <v>0.05</v>
      </c>
      <c r="AE24" s="969">
        <v>5.75858250276855E-2</v>
      </c>
      <c r="AF24" s="826">
        <v>39</v>
      </c>
      <c r="AG24" s="960">
        <v>0.73584905660377353</v>
      </c>
      <c r="AH24" s="961">
        <v>0.76593386292259369</v>
      </c>
      <c r="AI24" s="826">
        <v>1</v>
      </c>
      <c r="AJ24" s="968">
        <v>0.33333333333333331</v>
      </c>
      <c r="AK24" s="976">
        <v>0.33233532934131743</v>
      </c>
    </row>
    <row r="25" spans="1:37" ht="15.75" x14ac:dyDescent="0.25">
      <c r="A25" s="111" t="s">
        <v>52</v>
      </c>
      <c r="B25" s="824">
        <v>216</v>
      </c>
      <c r="C25" s="497">
        <v>0.62068965517241381</v>
      </c>
      <c r="D25" s="930">
        <v>0.65798177914466438</v>
      </c>
      <c r="E25" s="825">
        <v>2</v>
      </c>
      <c r="F25" s="937">
        <v>1</v>
      </c>
      <c r="G25" s="938">
        <v>1</v>
      </c>
      <c r="H25" s="825">
        <v>1</v>
      </c>
      <c r="I25" s="940">
        <v>0.25</v>
      </c>
      <c r="J25" s="941">
        <v>0.2506082725060827</v>
      </c>
      <c r="K25" s="825">
        <v>0</v>
      </c>
      <c r="L25" s="944">
        <v>0</v>
      </c>
      <c r="M25" s="945">
        <v>0</v>
      </c>
      <c r="N25" s="825">
        <v>185</v>
      </c>
      <c r="O25" s="937">
        <v>0.85253456221198154</v>
      </c>
      <c r="P25" s="938">
        <v>0.90116063138347269</v>
      </c>
      <c r="Q25" s="825">
        <v>27</v>
      </c>
      <c r="R25" s="940">
        <v>0.75</v>
      </c>
      <c r="S25" s="941">
        <v>0.81389938935737127</v>
      </c>
      <c r="T25" s="825">
        <v>158</v>
      </c>
      <c r="U25" s="937">
        <v>0.8729281767955801</v>
      </c>
      <c r="V25" s="938">
        <v>0.91773935141704888</v>
      </c>
      <c r="W25" s="825">
        <v>1</v>
      </c>
      <c r="X25" s="940">
        <v>1.2195121951219513E-2</v>
      </c>
      <c r="Y25" s="941">
        <v>1.2885639945483831E-2</v>
      </c>
      <c r="Z25" s="826">
        <v>1</v>
      </c>
      <c r="AA25" s="960">
        <v>1.6393442622950821E-2</v>
      </c>
      <c r="AB25" s="961">
        <v>1.7579445571331984E-2</v>
      </c>
      <c r="AC25" s="826">
        <v>0</v>
      </c>
      <c r="AD25" s="968">
        <v>0</v>
      </c>
      <c r="AE25" s="969">
        <v>0</v>
      </c>
      <c r="AF25" s="826">
        <v>26</v>
      </c>
      <c r="AG25" s="960">
        <v>0.68421052631578949</v>
      </c>
      <c r="AH25" s="961">
        <v>0.72225144660704887</v>
      </c>
      <c r="AI25" s="826">
        <v>1</v>
      </c>
      <c r="AJ25" s="968">
        <v>0.33333333333333331</v>
      </c>
      <c r="AK25" s="976">
        <v>0.33233532934131743</v>
      </c>
    </row>
    <row r="26" spans="1:37" ht="15.75" x14ac:dyDescent="0.25">
      <c r="A26" s="111" t="s">
        <v>53</v>
      </c>
      <c r="B26" s="824">
        <v>193</v>
      </c>
      <c r="C26" s="497">
        <v>0.5938461538461538</v>
      </c>
      <c r="D26" s="930">
        <v>0.61035447194017156</v>
      </c>
      <c r="E26" s="825">
        <v>3</v>
      </c>
      <c r="F26" s="937">
        <v>0.42857142857142855</v>
      </c>
      <c r="G26" s="938">
        <v>0.42877291960507757</v>
      </c>
      <c r="H26" s="825">
        <v>0</v>
      </c>
      <c r="I26" s="940">
        <v>0</v>
      </c>
      <c r="J26" s="941">
        <v>0</v>
      </c>
      <c r="K26" s="825">
        <v>0</v>
      </c>
      <c r="L26" s="944">
        <v>0</v>
      </c>
      <c r="M26" s="945">
        <v>0</v>
      </c>
      <c r="N26" s="825">
        <v>169</v>
      </c>
      <c r="O26" s="937">
        <v>0.90860215053763438</v>
      </c>
      <c r="P26" s="938">
        <v>0.93159938301154199</v>
      </c>
      <c r="Q26" s="825">
        <v>27</v>
      </c>
      <c r="R26" s="940">
        <v>0.9642857142857143</v>
      </c>
      <c r="S26" s="941">
        <v>0.9645072363886974</v>
      </c>
      <c r="T26" s="825">
        <v>142</v>
      </c>
      <c r="U26" s="937">
        <v>0.89873417721518989</v>
      </c>
      <c r="V26" s="938">
        <v>0.92559280457890425</v>
      </c>
      <c r="W26" s="825">
        <v>1</v>
      </c>
      <c r="X26" s="940">
        <v>1.1904761904761904E-2</v>
      </c>
      <c r="Y26" s="941">
        <v>1.6747832284119253E-2</v>
      </c>
      <c r="Z26" s="826">
        <v>0</v>
      </c>
      <c r="AA26" s="960">
        <v>0</v>
      </c>
      <c r="AB26" s="961">
        <v>0</v>
      </c>
      <c r="AC26" s="826">
        <v>1</v>
      </c>
      <c r="AD26" s="968">
        <v>4.7619047619047616E-2</v>
      </c>
      <c r="AE26" s="969">
        <v>6.7528735632183909E-2</v>
      </c>
      <c r="AF26" s="826">
        <v>19</v>
      </c>
      <c r="AG26" s="960">
        <v>0.54285714285714282</v>
      </c>
      <c r="AH26" s="961">
        <v>0.54274891774891776</v>
      </c>
      <c r="AI26" s="826">
        <v>1</v>
      </c>
      <c r="AJ26" s="968">
        <v>0.33333333333333331</v>
      </c>
      <c r="AK26" s="976">
        <v>0.33233532934131743</v>
      </c>
    </row>
    <row r="27" spans="1:37" ht="15.75" x14ac:dyDescent="0.25">
      <c r="A27" s="111" t="s">
        <v>184</v>
      </c>
      <c r="B27" s="824">
        <v>0</v>
      </c>
      <c r="C27" s="497">
        <v>0</v>
      </c>
      <c r="D27" s="930">
        <v>0</v>
      </c>
      <c r="E27" s="825">
        <v>0</v>
      </c>
      <c r="F27" s="937">
        <v>0</v>
      </c>
      <c r="G27" s="938">
        <v>0</v>
      </c>
      <c r="H27" s="825">
        <v>0</v>
      </c>
      <c r="I27" s="940">
        <v>0</v>
      </c>
      <c r="J27" s="941">
        <v>0</v>
      </c>
      <c r="K27" s="825">
        <v>0</v>
      </c>
      <c r="L27" s="944">
        <v>0</v>
      </c>
      <c r="M27" s="945">
        <v>0</v>
      </c>
      <c r="N27" s="825">
        <v>0</v>
      </c>
      <c r="O27" s="937">
        <v>0</v>
      </c>
      <c r="P27" s="938">
        <v>0</v>
      </c>
      <c r="Q27" s="825">
        <v>0</v>
      </c>
      <c r="R27" s="940">
        <v>0</v>
      </c>
      <c r="S27" s="941">
        <v>0</v>
      </c>
      <c r="T27" s="825">
        <v>0</v>
      </c>
      <c r="U27" s="937">
        <v>0</v>
      </c>
      <c r="V27" s="938">
        <v>0</v>
      </c>
      <c r="W27" s="825">
        <v>0</v>
      </c>
      <c r="X27" s="940">
        <v>0</v>
      </c>
      <c r="Y27" s="941">
        <v>0</v>
      </c>
      <c r="Z27" s="826">
        <v>0</v>
      </c>
      <c r="AA27" s="960">
        <v>0</v>
      </c>
      <c r="AB27" s="961">
        <v>0</v>
      </c>
      <c r="AC27" s="826">
        <v>0</v>
      </c>
      <c r="AD27" s="968">
        <v>0</v>
      </c>
      <c r="AE27" s="969">
        <v>0</v>
      </c>
      <c r="AF27" s="826">
        <v>0</v>
      </c>
      <c r="AG27" s="960">
        <v>0</v>
      </c>
      <c r="AH27" s="961">
        <v>0</v>
      </c>
      <c r="AI27" s="826">
        <v>0</v>
      </c>
      <c r="AJ27" s="968">
        <v>0</v>
      </c>
      <c r="AK27" s="976">
        <v>0</v>
      </c>
    </row>
    <row r="28" spans="1:37" ht="15.75" x14ac:dyDescent="0.25">
      <c r="A28" s="25" t="s">
        <v>42</v>
      </c>
      <c r="B28" s="827">
        <v>2488</v>
      </c>
      <c r="C28" s="931">
        <v>0.6595970307529162</v>
      </c>
      <c r="D28" s="932">
        <v>0.69835795817294455</v>
      </c>
      <c r="E28" s="828">
        <v>123</v>
      </c>
      <c r="F28" s="721">
        <v>0.83</v>
      </c>
      <c r="G28" s="932">
        <v>0.84</v>
      </c>
      <c r="H28" s="828">
        <v>6</v>
      </c>
      <c r="I28" s="942">
        <v>7.6923076923076927E-2</v>
      </c>
      <c r="J28" s="943">
        <v>8.1052631578947376E-2</v>
      </c>
      <c r="K28" s="829">
        <v>0</v>
      </c>
      <c r="L28" s="950">
        <v>0</v>
      </c>
      <c r="M28" s="951">
        <v>0</v>
      </c>
      <c r="N28" s="828">
        <v>2142</v>
      </c>
      <c r="O28" s="721">
        <v>0.87464271131073912</v>
      </c>
      <c r="P28" s="932">
        <v>0.92580675649576116</v>
      </c>
      <c r="Q28" s="828">
        <v>351</v>
      </c>
      <c r="R28" s="942">
        <v>0.8457831325301205</v>
      </c>
      <c r="S28" s="943">
        <v>0.86949397590361444</v>
      </c>
      <c r="T28" s="828">
        <v>1791</v>
      </c>
      <c r="U28" s="721">
        <v>0.88053097345132747</v>
      </c>
      <c r="V28" s="932">
        <v>0.93738481659829975</v>
      </c>
      <c r="W28" s="828">
        <v>21</v>
      </c>
      <c r="X28" s="942">
        <v>2.8925619834710745E-2</v>
      </c>
      <c r="Y28" s="943">
        <v>2.9239280774550486E-2</v>
      </c>
      <c r="Z28" s="830">
        <v>17</v>
      </c>
      <c r="AA28" s="962">
        <v>3.4343434343434343E-2</v>
      </c>
      <c r="AB28" s="963">
        <v>3.3691683569979716E-2</v>
      </c>
      <c r="AC28" s="830">
        <v>4</v>
      </c>
      <c r="AD28" s="970">
        <v>1.7316017316017316E-2</v>
      </c>
      <c r="AE28" s="971">
        <v>1.7316017316017316E-2</v>
      </c>
      <c r="AF28" s="830">
        <v>184</v>
      </c>
      <c r="AG28" s="962">
        <v>0.67647058823529416</v>
      </c>
      <c r="AH28" s="963">
        <v>0.71841911764705879</v>
      </c>
      <c r="AI28" s="830">
        <v>18</v>
      </c>
      <c r="AJ28" s="970">
        <v>0.36</v>
      </c>
      <c r="AK28" s="977">
        <v>0.40918367346938778</v>
      </c>
    </row>
    <row r="29" spans="1:37" ht="15.75" x14ac:dyDescent="0.25">
      <c r="A29" s="14"/>
      <c r="B29" s="824"/>
      <c r="C29" s="933"/>
      <c r="D29" s="934"/>
      <c r="E29" s="818"/>
      <c r="F29" s="937"/>
      <c r="G29" s="938"/>
      <c r="H29" s="818"/>
      <c r="I29" s="944"/>
      <c r="J29" s="945"/>
      <c r="K29" s="818"/>
      <c r="L29" s="944"/>
      <c r="M29" s="945"/>
      <c r="N29" s="818"/>
      <c r="O29" s="956"/>
      <c r="P29" s="957"/>
      <c r="Q29" s="818"/>
      <c r="R29" s="944"/>
      <c r="S29" s="945"/>
      <c r="T29" s="818"/>
      <c r="U29" s="956"/>
      <c r="V29" s="957"/>
      <c r="W29" s="818"/>
      <c r="X29" s="944"/>
      <c r="Y29" s="945"/>
      <c r="Z29" s="826"/>
      <c r="AA29" s="964"/>
      <c r="AB29" s="965"/>
      <c r="AC29" s="826"/>
      <c r="AD29" s="972"/>
      <c r="AE29" s="973"/>
      <c r="AF29" s="826"/>
      <c r="AG29" s="964"/>
      <c r="AH29" s="965"/>
      <c r="AI29" s="826"/>
      <c r="AJ29" s="972"/>
      <c r="AK29" s="976"/>
    </row>
    <row r="30" spans="1:37" ht="15.75" x14ac:dyDescent="0.25">
      <c r="A30" s="25" t="s">
        <v>54</v>
      </c>
      <c r="B30" s="824"/>
      <c r="C30" s="933"/>
      <c r="D30" s="934"/>
      <c r="E30" s="818"/>
      <c r="F30" s="937"/>
      <c r="G30" s="938"/>
      <c r="H30" s="818"/>
      <c r="I30" s="944"/>
      <c r="J30" s="945"/>
      <c r="K30" s="818"/>
      <c r="L30" s="944"/>
      <c r="M30" s="945"/>
      <c r="N30" s="818"/>
      <c r="O30" s="956"/>
      <c r="P30" s="957"/>
      <c r="Q30" s="818"/>
      <c r="R30" s="944"/>
      <c r="S30" s="945"/>
      <c r="T30" s="818"/>
      <c r="U30" s="956"/>
      <c r="V30" s="957"/>
      <c r="W30" s="818"/>
      <c r="X30" s="944"/>
      <c r="Y30" s="945"/>
      <c r="Z30" s="826"/>
      <c r="AA30" s="964"/>
      <c r="AB30" s="965"/>
      <c r="AC30" s="826"/>
      <c r="AD30" s="972"/>
      <c r="AE30" s="973"/>
      <c r="AF30" s="826"/>
      <c r="AG30" s="964"/>
      <c r="AH30" s="965"/>
      <c r="AI30" s="826"/>
      <c r="AJ30" s="972"/>
      <c r="AK30" s="976"/>
    </row>
    <row r="31" spans="1:37" ht="15.75" x14ac:dyDescent="0.25">
      <c r="A31" s="14" t="s">
        <v>347</v>
      </c>
      <c r="B31" s="824">
        <v>1482</v>
      </c>
      <c r="C31" s="497">
        <v>0.85516445470282743</v>
      </c>
      <c r="D31" s="930">
        <v>0.9177111011827781</v>
      </c>
      <c r="E31" s="825">
        <v>99</v>
      </c>
      <c r="F31" s="937">
        <v>1</v>
      </c>
      <c r="G31" s="938">
        <v>1</v>
      </c>
      <c r="H31" s="825">
        <v>4</v>
      </c>
      <c r="I31" s="940">
        <v>0.13333333333333333</v>
      </c>
      <c r="J31" s="941">
        <v>0.1379657603222558</v>
      </c>
      <c r="K31" s="818">
        <v>0</v>
      </c>
      <c r="L31" s="944">
        <v>0</v>
      </c>
      <c r="M31" s="945">
        <v>0</v>
      </c>
      <c r="N31" s="825">
        <v>1382</v>
      </c>
      <c r="O31" s="937">
        <v>0.93001345895020193</v>
      </c>
      <c r="P31" s="938">
        <v>1</v>
      </c>
      <c r="Q31" s="825">
        <v>125</v>
      </c>
      <c r="R31" s="940">
        <v>0.96899224806201545</v>
      </c>
      <c r="S31" s="941">
        <v>1</v>
      </c>
      <c r="T31" s="825">
        <v>1257</v>
      </c>
      <c r="U31" s="937">
        <v>0.92630803242446569</v>
      </c>
      <c r="V31" s="938">
        <v>1</v>
      </c>
      <c r="W31" s="825">
        <v>2</v>
      </c>
      <c r="X31" s="940">
        <v>2.0618556701030927E-2</v>
      </c>
      <c r="Y31" s="941">
        <v>2.0858403529883676E-2</v>
      </c>
      <c r="Z31" s="826">
        <v>0</v>
      </c>
      <c r="AA31" s="960">
        <v>0</v>
      </c>
      <c r="AB31" s="961">
        <v>0</v>
      </c>
      <c r="AC31" s="826">
        <v>2</v>
      </c>
      <c r="AD31" s="968">
        <v>6.0606060606060608E-2</v>
      </c>
      <c r="AE31" s="969">
        <v>6.2481225593271253E-2</v>
      </c>
      <c r="AF31" s="826">
        <v>0</v>
      </c>
      <c r="AG31" s="960">
        <v>0</v>
      </c>
      <c r="AH31" s="961">
        <v>0</v>
      </c>
      <c r="AI31" s="826">
        <v>1</v>
      </c>
      <c r="AJ31" s="968">
        <v>0.2</v>
      </c>
      <c r="AK31" s="976">
        <v>0.5</v>
      </c>
    </row>
    <row r="32" spans="1:37" ht="15.75" x14ac:dyDescent="0.25">
      <c r="A32" s="14" t="s">
        <v>27</v>
      </c>
      <c r="B32" s="824">
        <v>647</v>
      </c>
      <c r="C32" s="497">
        <v>0.56555944055944052</v>
      </c>
      <c r="D32" s="930">
        <v>0.59052190609181365</v>
      </c>
      <c r="E32" s="825">
        <v>2</v>
      </c>
      <c r="F32" s="937">
        <v>0.66666666666666663</v>
      </c>
      <c r="G32" s="938">
        <v>0.66776315789473673</v>
      </c>
      <c r="H32" s="825">
        <v>0</v>
      </c>
      <c r="I32" s="940">
        <v>0</v>
      </c>
      <c r="J32" s="941">
        <v>0</v>
      </c>
      <c r="K32" s="818">
        <v>0</v>
      </c>
      <c r="L32" s="944">
        <v>0</v>
      </c>
      <c r="M32" s="945">
        <v>0</v>
      </c>
      <c r="N32" s="825">
        <v>605</v>
      </c>
      <c r="O32" s="937">
        <v>0.76776649746192893</v>
      </c>
      <c r="P32" s="938">
        <v>0.79235542380545654</v>
      </c>
      <c r="Q32" s="825">
        <v>164</v>
      </c>
      <c r="R32" s="940">
        <v>0.7592592592592593</v>
      </c>
      <c r="S32" s="941">
        <v>0.77252847380410017</v>
      </c>
      <c r="T32" s="825">
        <v>441</v>
      </c>
      <c r="U32" s="937">
        <v>0.77097902097902093</v>
      </c>
      <c r="V32" s="938">
        <v>0.79991675482561875</v>
      </c>
      <c r="W32" s="825">
        <v>7</v>
      </c>
      <c r="X32" s="940">
        <v>2.5925925925925925E-2</v>
      </c>
      <c r="Y32" s="941">
        <v>2.9074856338242569E-2</v>
      </c>
      <c r="Z32" s="826">
        <v>6</v>
      </c>
      <c r="AA32" s="960">
        <v>3.1578947368421054E-2</v>
      </c>
      <c r="AB32" s="961">
        <v>3.3721244925575107E-2</v>
      </c>
      <c r="AC32" s="826">
        <v>1</v>
      </c>
      <c r="AD32" s="968">
        <v>1.2500000000000001E-2</v>
      </c>
      <c r="AE32" s="969">
        <v>1.8069973087274125E-2</v>
      </c>
      <c r="AF32" s="826">
        <v>25</v>
      </c>
      <c r="AG32" s="960">
        <v>0.625</v>
      </c>
      <c r="AH32" s="961">
        <v>0.65598650927487356</v>
      </c>
      <c r="AI32" s="826">
        <v>8</v>
      </c>
      <c r="AJ32" s="968">
        <v>0.53333333333333333</v>
      </c>
      <c r="AK32" s="976">
        <v>0.61533149171270718</v>
      </c>
    </row>
    <row r="33" spans="1:37" ht="15.75" x14ac:dyDescent="0.25">
      <c r="A33" s="14" t="s">
        <v>856</v>
      </c>
      <c r="B33" s="824">
        <v>359</v>
      </c>
      <c r="C33" s="497">
        <v>0.40111731843575421</v>
      </c>
      <c r="D33" s="930">
        <v>0.42001539130725729</v>
      </c>
      <c r="E33" s="825">
        <v>22</v>
      </c>
      <c r="F33" s="937">
        <v>0.47826086956521741</v>
      </c>
      <c r="G33" s="938">
        <v>0.48892786669590005</v>
      </c>
      <c r="H33" s="825">
        <v>2</v>
      </c>
      <c r="I33" s="940">
        <v>7.6923076923076927E-2</v>
      </c>
      <c r="J33" s="941">
        <v>8.3198051948051938E-2</v>
      </c>
      <c r="K33" s="818">
        <v>0</v>
      </c>
      <c r="L33" s="944">
        <v>0</v>
      </c>
      <c r="M33" s="945">
        <v>0</v>
      </c>
      <c r="N33" s="825">
        <v>155</v>
      </c>
      <c r="O33" s="937">
        <v>0.88571428571428568</v>
      </c>
      <c r="P33" s="938">
        <v>0.91431462948386366</v>
      </c>
      <c r="Q33" s="825">
        <v>62</v>
      </c>
      <c r="R33" s="940">
        <v>0.88571428571428568</v>
      </c>
      <c r="S33" s="941">
        <v>0.93778496837770264</v>
      </c>
      <c r="T33" s="825">
        <v>93</v>
      </c>
      <c r="U33" s="937">
        <v>0.88571428571428568</v>
      </c>
      <c r="V33" s="938">
        <v>0.89979066169108946</v>
      </c>
      <c r="W33" s="825">
        <v>12</v>
      </c>
      <c r="X33" s="940">
        <v>3.3426183844011144E-2</v>
      </c>
      <c r="Y33" s="941">
        <v>3.167734598208094E-2</v>
      </c>
      <c r="Z33" s="826">
        <v>11</v>
      </c>
      <c r="AA33" s="960">
        <v>4.5643153526970952E-2</v>
      </c>
      <c r="AB33" s="961">
        <v>4.2922714303436305E-2</v>
      </c>
      <c r="AC33" s="826">
        <v>1</v>
      </c>
      <c r="AD33" s="968">
        <v>8.4745762711864406E-3</v>
      </c>
      <c r="AE33" s="969">
        <v>8.7630603302999658E-3</v>
      </c>
      <c r="AF33" s="826">
        <v>159</v>
      </c>
      <c r="AG33" s="960">
        <v>0.69130434782608696</v>
      </c>
      <c r="AH33" s="961">
        <v>0.73643648465209965</v>
      </c>
      <c r="AI33" s="826">
        <v>9</v>
      </c>
      <c r="AJ33" s="968">
        <v>0.3</v>
      </c>
      <c r="AK33" s="976">
        <v>0.31031279033756581</v>
      </c>
    </row>
    <row r="34" spans="1:37" ht="16.5" thickBot="1" x14ac:dyDescent="0.3">
      <c r="A34" s="224" t="s">
        <v>42</v>
      </c>
      <c r="B34" s="833">
        <v>2488</v>
      </c>
      <c r="C34" s="935">
        <v>0.6595970307529162</v>
      </c>
      <c r="D34" s="936">
        <v>0.69835795817294455</v>
      </c>
      <c r="E34" s="834">
        <v>123</v>
      </c>
      <c r="F34" s="939">
        <v>0.83</v>
      </c>
      <c r="G34" s="936">
        <v>0.84</v>
      </c>
      <c r="H34" s="834">
        <v>6</v>
      </c>
      <c r="I34" s="948">
        <v>7.6923076923076927E-2</v>
      </c>
      <c r="J34" s="949">
        <v>8.1052631578947376E-2</v>
      </c>
      <c r="K34" s="835">
        <v>0</v>
      </c>
      <c r="L34" s="954">
        <v>0</v>
      </c>
      <c r="M34" s="955">
        <v>0</v>
      </c>
      <c r="N34" s="834">
        <v>2142</v>
      </c>
      <c r="O34" s="939">
        <v>0.87464271131073912</v>
      </c>
      <c r="P34" s="936">
        <v>0.92580675649576116</v>
      </c>
      <c r="Q34" s="834">
        <v>351</v>
      </c>
      <c r="R34" s="948">
        <v>0.8457831325301205</v>
      </c>
      <c r="S34" s="949">
        <v>0.86949397590361444</v>
      </c>
      <c r="T34" s="834">
        <v>1791</v>
      </c>
      <c r="U34" s="939">
        <v>0.88053097345132747</v>
      </c>
      <c r="V34" s="936">
        <v>0.93738481659829975</v>
      </c>
      <c r="W34" s="834">
        <v>21</v>
      </c>
      <c r="X34" s="948">
        <v>2.8925619834710745E-2</v>
      </c>
      <c r="Y34" s="949">
        <v>2.9239280774550486E-2</v>
      </c>
      <c r="Z34" s="836">
        <v>17</v>
      </c>
      <c r="AA34" s="966">
        <v>3.4343434343434343E-2</v>
      </c>
      <c r="AB34" s="967">
        <v>3.3691683569979716E-2</v>
      </c>
      <c r="AC34" s="836">
        <v>4</v>
      </c>
      <c r="AD34" s="974">
        <v>1.7316017316017316E-2</v>
      </c>
      <c r="AE34" s="975">
        <v>1.9695652173913045E-2</v>
      </c>
      <c r="AF34" s="836">
        <v>184</v>
      </c>
      <c r="AG34" s="966">
        <v>0.67647058823529416</v>
      </c>
      <c r="AH34" s="967">
        <v>0.71841911764705879</v>
      </c>
      <c r="AI34" s="836">
        <v>18</v>
      </c>
      <c r="AJ34" s="974">
        <v>0.36</v>
      </c>
      <c r="AK34" s="978">
        <v>0.40918367346938778</v>
      </c>
    </row>
    <row r="35" spans="1:37" ht="15.75" x14ac:dyDescent="0.25">
      <c r="A35" s="28" t="s">
        <v>18</v>
      </c>
    </row>
    <row r="37" spans="1:37" ht="15.75" x14ac:dyDescent="0.25">
      <c r="A37" s="1179" t="s">
        <v>197</v>
      </c>
      <c r="B37" s="1179"/>
      <c r="C37" s="1179"/>
      <c r="D37" s="1179"/>
      <c r="E37" s="1179"/>
      <c r="F37" s="1179"/>
      <c r="G37" s="1179"/>
      <c r="H37" s="1179"/>
      <c r="I37" s="1179"/>
      <c r="J37" s="1179"/>
      <c r="K37" s="1179"/>
      <c r="L37" s="1179"/>
      <c r="M37" s="1179"/>
      <c r="N37" s="1179"/>
      <c r="O37" s="1179"/>
      <c r="P37" s="1179"/>
      <c r="Q37" s="1179"/>
      <c r="R37" s="1179"/>
      <c r="S37" s="1179"/>
      <c r="T37" s="1179"/>
    </row>
    <row r="38" spans="1:37" x14ac:dyDescent="0.25">
      <c r="A38" s="59" t="s">
        <v>967</v>
      </c>
      <c r="B38" s="59"/>
      <c r="C38" s="59"/>
      <c r="D38" s="59"/>
      <c r="E38" s="59"/>
      <c r="F38" s="59"/>
      <c r="G38" s="59"/>
      <c r="H38" s="59"/>
      <c r="I38" s="59"/>
      <c r="J38" s="59"/>
      <c r="K38" s="59"/>
      <c r="L38" s="59"/>
      <c r="M38" s="59"/>
      <c r="N38" s="59"/>
      <c r="O38" s="59"/>
      <c r="P38" s="59"/>
      <c r="Q38" s="59"/>
      <c r="R38" s="59"/>
      <c r="S38" s="59"/>
      <c r="T38" s="59"/>
    </row>
    <row r="39" spans="1:37" x14ac:dyDescent="0.25">
      <c r="A39" t="s">
        <v>968</v>
      </c>
    </row>
    <row r="40" spans="1:37" x14ac:dyDescent="0.25">
      <c r="A40" t="s">
        <v>969</v>
      </c>
    </row>
    <row r="41" spans="1:37" x14ac:dyDescent="0.25">
      <c r="A41" t="s">
        <v>953</v>
      </c>
    </row>
    <row r="43" spans="1:37" x14ac:dyDescent="0.25">
      <c r="A43" s="1175" t="s">
        <v>903</v>
      </c>
      <c r="B43" s="1250"/>
      <c r="C43" s="1250"/>
      <c r="D43" s="1250"/>
      <c r="E43" s="1250"/>
      <c r="F43" s="1250"/>
      <c r="G43" s="1250"/>
      <c r="H43" s="1251"/>
      <c r="I43" s="1251"/>
      <c r="J43" s="1251"/>
      <c r="K43" s="1251"/>
      <c r="L43" s="1251"/>
      <c r="M43" s="1251"/>
      <c r="N43" s="1251"/>
      <c r="O43" s="1251"/>
      <c r="P43" s="1251"/>
      <c r="Q43" s="1251"/>
    </row>
    <row r="44" spans="1:37" ht="15.75" thickBot="1" x14ac:dyDescent="0.3"/>
    <row r="45" spans="1:37" ht="15.75" customHeight="1" x14ac:dyDescent="0.25">
      <c r="A45" s="864"/>
      <c r="B45" s="1247" t="s">
        <v>843</v>
      </c>
      <c r="C45" s="1248"/>
      <c r="D45" s="1249"/>
      <c r="E45" s="1247" t="s">
        <v>10</v>
      </c>
      <c r="F45" s="1248"/>
      <c r="G45" s="1249"/>
      <c r="H45" s="1247" t="s">
        <v>14</v>
      </c>
      <c r="I45" s="1248"/>
      <c r="J45" s="1249"/>
    </row>
    <row r="46" spans="1:37" ht="63" x14ac:dyDescent="0.25">
      <c r="A46" s="862"/>
      <c r="B46" s="807" t="s">
        <v>966</v>
      </c>
      <c r="C46" s="347" t="s">
        <v>971</v>
      </c>
      <c r="D46" s="808" t="s">
        <v>970</v>
      </c>
      <c r="E46" s="807" t="s">
        <v>966</v>
      </c>
      <c r="F46" s="347" t="s">
        <v>971</v>
      </c>
      <c r="G46" s="808" t="s">
        <v>970</v>
      </c>
      <c r="H46" s="807" t="s">
        <v>966</v>
      </c>
      <c r="I46" s="347" t="s">
        <v>971</v>
      </c>
      <c r="J46" s="808" t="s">
        <v>970</v>
      </c>
    </row>
    <row r="47" spans="1:37" ht="15.75" x14ac:dyDescent="0.25">
      <c r="A47" s="862"/>
      <c r="B47" s="528"/>
      <c r="C47" s="863"/>
      <c r="D47" s="809"/>
      <c r="E47" s="810"/>
      <c r="F47" s="865"/>
      <c r="G47" s="811"/>
      <c r="H47" s="810"/>
      <c r="I47" s="863"/>
      <c r="J47" s="529"/>
    </row>
    <row r="48" spans="1:37" ht="15.75" x14ac:dyDescent="0.25">
      <c r="A48" s="25" t="s">
        <v>347</v>
      </c>
      <c r="B48" s="816"/>
      <c r="C48" s="339"/>
      <c r="D48" s="817"/>
      <c r="E48" s="818"/>
      <c r="F48" s="866"/>
      <c r="G48" s="819"/>
      <c r="H48" s="818"/>
      <c r="I48" s="461"/>
      <c r="J48" s="820"/>
    </row>
    <row r="49" spans="1:10" ht="15.75" x14ac:dyDescent="0.25">
      <c r="A49" s="14" t="s">
        <v>311</v>
      </c>
      <c r="B49" s="824">
        <v>3</v>
      </c>
      <c r="C49" s="1034">
        <v>1</v>
      </c>
      <c r="D49" s="1067">
        <v>1</v>
      </c>
      <c r="E49" s="825">
        <v>77</v>
      </c>
      <c r="F49" s="979">
        <v>0.7857142857142857</v>
      </c>
      <c r="G49" s="938">
        <v>0.82823529411764696</v>
      </c>
      <c r="H49" s="825">
        <v>5</v>
      </c>
      <c r="I49" s="1068">
        <v>0.5</v>
      </c>
      <c r="J49" s="1069">
        <v>0.5557894736842105</v>
      </c>
    </row>
    <row r="50" spans="1:10" ht="15.75" x14ac:dyDescent="0.25">
      <c r="A50" s="14" t="s">
        <v>312</v>
      </c>
      <c r="B50" s="824">
        <v>3</v>
      </c>
      <c r="C50" s="1034">
        <v>1</v>
      </c>
      <c r="D50" s="1067">
        <v>1</v>
      </c>
      <c r="E50" s="825">
        <v>118</v>
      </c>
      <c r="F50" s="979">
        <v>0.87407407407407411</v>
      </c>
      <c r="G50" s="938">
        <v>0.93681277300798316</v>
      </c>
      <c r="H50" s="825">
        <v>41</v>
      </c>
      <c r="I50" s="979">
        <v>0.97619047619047616</v>
      </c>
      <c r="J50" s="941">
        <v>0.97610459873760136</v>
      </c>
    </row>
    <row r="51" spans="1:10" ht="15.75" x14ac:dyDescent="0.25">
      <c r="A51" s="14" t="s">
        <v>313</v>
      </c>
      <c r="B51" s="824"/>
      <c r="C51" s="930" t="s">
        <v>848</v>
      </c>
      <c r="D51" s="930" t="s">
        <v>848</v>
      </c>
      <c r="E51" s="825">
        <v>59</v>
      </c>
      <c r="F51" s="979">
        <v>0.89393939393939392</v>
      </c>
      <c r="G51" s="938">
        <v>0.92197754119877506</v>
      </c>
      <c r="H51" s="825">
        <v>21</v>
      </c>
      <c r="I51" s="979">
        <v>0.91304347826086951</v>
      </c>
      <c r="J51" s="941">
        <v>0.91313297653355296</v>
      </c>
    </row>
    <row r="52" spans="1:10" ht="15.75" x14ac:dyDescent="0.25">
      <c r="A52" s="14" t="s">
        <v>314</v>
      </c>
      <c r="B52" s="824">
        <v>1</v>
      </c>
      <c r="C52" s="1034">
        <v>0.33333333333333331</v>
      </c>
      <c r="D52" s="1067">
        <v>0.5</v>
      </c>
      <c r="E52" s="825">
        <v>52</v>
      </c>
      <c r="F52" s="979">
        <v>0.76470588235294112</v>
      </c>
      <c r="G52" s="938">
        <v>1</v>
      </c>
      <c r="H52" s="825">
        <v>5</v>
      </c>
      <c r="I52" s="1068">
        <v>1</v>
      </c>
      <c r="J52" s="1069">
        <v>1</v>
      </c>
    </row>
    <row r="53" spans="1:10" ht="15.75" x14ac:dyDescent="0.25">
      <c r="A53" s="14" t="s">
        <v>315</v>
      </c>
      <c r="B53" s="824"/>
      <c r="C53" s="1034">
        <v>0</v>
      </c>
      <c r="D53" s="1067">
        <v>0</v>
      </c>
      <c r="E53" s="825">
        <v>18</v>
      </c>
      <c r="F53" s="979">
        <v>0.9</v>
      </c>
      <c r="G53" s="938">
        <v>0.9467005076142132</v>
      </c>
      <c r="H53" s="825"/>
      <c r="I53" s="979" t="s">
        <v>849</v>
      </c>
      <c r="J53" s="941" t="s">
        <v>849</v>
      </c>
    </row>
    <row r="54" spans="1:10" ht="15.75" x14ac:dyDescent="0.25">
      <c r="A54" s="14" t="s">
        <v>316</v>
      </c>
      <c r="B54" s="824">
        <v>1</v>
      </c>
      <c r="C54" s="1034">
        <v>1</v>
      </c>
      <c r="D54" s="1067">
        <v>1</v>
      </c>
      <c r="E54" s="825">
        <v>72</v>
      </c>
      <c r="F54" s="979">
        <v>0.97297297297297303</v>
      </c>
      <c r="G54" s="938">
        <v>0.98572530864197527</v>
      </c>
      <c r="H54" s="825">
        <v>11</v>
      </c>
      <c r="I54" s="1068">
        <v>0.84615384615384615</v>
      </c>
      <c r="J54" s="1069">
        <v>0.84632192279679541</v>
      </c>
    </row>
    <row r="55" spans="1:10" ht="15.75" x14ac:dyDescent="0.25">
      <c r="A55" s="14" t="s">
        <v>317</v>
      </c>
      <c r="B55" s="824"/>
      <c r="C55" s="930" t="s">
        <v>848</v>
      </c>
      <c r="D55" s="930" t="s">
        <v>848</v>
      </c>
      <c r="E55" s="825">
        <v>52</v>
      </c>
      <c r="F55" s="979">
        <v>0.82539682539682535</v>
      </c>
      <c r="G55" s="938">
        <v>0.82472352673837301</v>
      </c>
      <c r="H55" s="825">
        <v>1</v>
      </c>
      <c r="I55" s="1068">
        <v>1</v>
      </c>
      <c r="J55" s="1069">
        <v>1</v>
      </c>
    </row>
    <row r="56" spans="1:10" ht="15.75" x14ac:dyDescent="0.25">
      <c r="A56" s="14" t="s">
        <v>318</v>
      </c>
      <c r="B56" s="824">
        <v>5</v>
      </c>
      <c r="C56" s="1034">
        <v>1</v>
      </c>
      <c r="D56" s="1067">
        <v>1</v>
      </c>
      <c r="E56" s="825">
        <v>39</v>
      </c>
      <c r="F56" s="979">
        <v>0.95121951219512191</v>
      </c>
      <c r="G56" s="938">
        <v>1</v>
      </c>
      <c r="H56" s="825"/>
      <c r="I56" s="1068">
        <v>0</v>
      </c>
      <c r="J56" s="1069">
        <v>0</v>
      </c>
    </row>
    <row r="57" spans="1:10" ht="15.75" x14ac:dyDescent="0.25">
      <c r="A57" s="14" t="s">
        <v>319</v>
      </c>
      <c r="B57" s="824">
        <v>1</v>
      </c>
      <c r="C57" s="1034">
        <v>0.5</v>
      </c>
      <c r="D57" s="1067">
        <v>0.5</v>
      </c>
      <c r="E57" s="825">
        <v>43</v>
      </c>
      <c r="F57" s="979">
        <v>0.9555555555555556</v>
      </c>
      <c r="G57" s="938">
        <v>0.95442708333333326</v>
      </c>
      <c r="H57" s="825">
        <v>1</v>
      </c>
      <c r="I57" s="1068">
        <v>0.5</v>
      </c>
      <c r="J57" s="1069">
        <v>0.5</v>
      </c>
    </row>
    <row r="58" spans="1:10" ht="15.75" x14ac:dyDescent="0.25">
      <c r="A58" s="14" t="s">
        <v>320</v>
      </c>
      <c r="B58" s="824">
        <v>2</v>
      </c>
      <c r="C58" s="1034">
        <v>1</v>
      </c>
      <c r="D58" s="1067">
        <v>1</v>
      </c>
      <c r="E58" s="825">
        <v>47</v>
      </c>
      <c r="F58" s="979">
        <v>0.95918367346938771</v>
      </c>
      <c r="G58" s="938">
        <v>0.97995634054375869</v>
      </c>
      <c r="H58" s="825">
        <v>2</v>
      </c>
      <c r="I58" s="1068">
        <v>0.2</v>
      </c>
      <c r="J58" s="1069">
        <v>0.22210526315789472</v>
      </c>
    </row>
    <row r="59" spans="1:10" ht="15.75" x14ac:dyDescent="0.25">
      <c r="A59" s="14" t="s">
        <v>321</v>
      </c>
      <c r="B59" s="824">
        <v>8</v>
      </c>
      <c r="C59" s="1034">
        <v>1</v>
      </c>
      <c r="D59" s="1067">
        <v>1</v>
      </c>
      <c r="E59" s="825">
        <v>21</v>
      </c>
      <c r="F59" s="979">
        <v>0.875</v>
      </c>
      <c r="G59" s="938">
        <v>0.86523979389615546</v>
      </c>
      <c r="H59" s="825"/>
      <c r="I59" s="1068">
        <v>0</v>
      </c>
      <c r="J59" s="1069">
        <v>0</v>
      </c>
    </row>
    <row r="60" spans="1:10" ht="15.75" x14ac:dyDescent="0.25">
      <c r="A60" s="14" t="s">
        <v>322</v>
      </c>
      <c r="B60" s="824">
        <v>13</v>
      </c>
      <c r="C60" s="1034">
        <v>0.61904761904761907</v>
      </c>
      <c r="D60" s="1067">
        <v>0.61906998590887741</v>
      </c>
      <c r="E60" s="825">
        <v>191</v>
      </c>
      <c r="F60" s="979">
        <v>0.87214611872146119</v>
      </c>
      <c r="G60" s="938">
        <v>0.91689518940274228</v>
      </c>
      <c r="H60" s="825">
        <v>7</v>
      </c>
      <c r="I60" s="1068">
        <v>0.21212121212121213</v>
      </c>
      <c r="J60" s="1069">
        <v>0.23327020202020202</v>
      </c>
    </row>
    <row r="61" spans="1:10" ht="15.75" x14ac:dyDescent="0.25">
      <c r="A61" s="14" t="s">
        <v>323</v>
      </c>
      <c r="B61" s="824">
        <v>2</v>
      </c>
      <c r="C61" s="1034">
        <v>1</v>
      </c>
      <c r="D61" s="1067">
        <v>1</v>
      </c>
      <c r="E61" s="825">
        <v>58</v>
      </c>
      <c r="F61" s="979">
        <v>0.86567164179104472</v>
      </c>
      <c r="G61" s="938">
        <v>0.906337716058502</v>
      </c>
      <c r="H61" s="825">
        <v>1</v>
      </c>
      <c r="I61" s="1068">
        <v>0.2</v>
      </c>
      <c r="J61" s="1069">
        <v>0.25059101654846333</v>
      </c>
    </row>
    <row r="62" spans="1:10" ht="15.75" x14ac:dyDescent="0.25">
      <c r="A62" s="14" t="s">
        <v>324</v>
      </c>
      <c r="B62" s="824">
        <v>4</v>
      </c>
      <c r="C62" s="1034">
        <v>0.8</v>
      </c>
      <c r="D62" s="1067">
        <v>0.80039525691699609</v>
      </c>
      <c r="E62" s="825">
        <v>131</v>
      </c>
      <c r="F62" s="979">
        <v>0.88513513513513509</v>
      </c>
      <c r="G62" s="938">
        <v>0.92793769048425334</v>
      </c>
      <c r="H62" s="825">
        <v>18</v>
      </c>
      <c r="I62" s="979">
        <v>0.94736842105263153</v>
      </c>
      <c r="J62" s="941">
        <v>0.94718485301444955</v>
      </c>
    </row>
    <row r="63" spans="1:10" ht="15.75" x14ac:dyDescent="0.25">
      <c r="A63" s="14" t="s">
        <v>325</v>
      </c>
      <c r="B63" s="824">
        <v>28</v>
      </c>
      <c r="C63" s="497">
        <v>0.7567567567567568</v>
      </c>
      <c r="D63" s="930">
        <v>0.75680000000000003</v>
      </c>
      <c r="E63" s="825">
        <v>178</v>
      </c>
      <c r="F63" s="979">
        <v>0.80180180180180183</v>
      </c>
      <c r="G63" s="938">
        <v>0.8375494434734615</v>
      </c>
      <c r="H63" s="825">
        <v>3</v>
      </c>
      <c r="I63" s="1068">
        <v>1</v>
      </c>
      <c r="J63" s="1069">
        <v>1</v>
      </c>
    </row>
    <row r="64" spans="1:10" ht="15.75" x14ac:dyDescent="0.25">
      <c r="A64" s="14" t="s">
        <v>326</v>
      </c>
      <c r="B64" s="824">
        <v>2</v>
      </c>
      <c r="C64" s="1034">
        <v>1</v>
      </c>
      <c r="D64" s="1067">
        <v>1</v>
      </c>
      <c r="E64" s="825">
        <v>156</v>
      </c>
      <c r="F64" s="979">
        <v>0.82105263157894737</v>
      </c>
      <c r="G64" s="938">
        <v>0.9762028533471957</v>
      </c>
      <c r="H64" s="825">
        <v>24</v>
      </c>
      <c r="I64" s="979">
        <v>0.88888888888888884</v>
      </c>
      <c r="J64" s="941">
        <v>1</v>
      </c>
    </row>
    <row r="65" spans="1:10" ht="15.75" x14ac:dyDescent="0.25">
      <c r="A65" s="14" t="s">
        <v>327</v>
      </c>
      <c r="B65" s="824">
        <v>9</v>
      </c>
      <c r="C65" s="1034">
        <v>1</v>
      </c>
      <c r="D65" s="1067">
        <v>1</v>
      </c>
      <c r="E65" s="825">
        <v>16</v>
      </c>
      <c r="F65" s="979">
        <v>0.76190476190476186</v>
      </c>
      <c r="G65" s="938">
        <v>0.79906103286384977</v>
      </c>
      <c r="H65" s="825"/>
      <c r="I65" s="1068">
        <v>0</v>
      </c>
      <c r="J65" s="1069">
        <v>0</v>
      </c>
    </row>
    <row r="66" spans="1:10" ht="15.75" x14ac:dyDescent="0.25">
      <c r="A66" s="14" t="s">
        <v>328</v>
      </c>
      <c r="B66" s="824">
        <v>7</v>
      </c>
      <c r="C66" s="1034">
        <v>1</v>
      </c>
      <c r="D66" s="1067">
        <v>1</v>
      </c>
      <c r="E66" s="825">
        <v>42</v>
      </c>
      <c r="F66" s="979">
        <v>0.93333333333333335</v>
      </c>
      <c r="G66" s="938">
        <v>0.95091349328637476</v>
      </c>
      <c r="H66" s="825"/>
      <c r="I66" s="1068">
        <v>0</v>
      </c>
      <c r="J66" s="1069">
        <v>0</v>
      </c>
    </row>
    <row r="67" spans="1:10" ht="15.75" x14ac:dyDescent="0.25">
      <c r="A67" s="14" t="s">
        <v>329</v>
      </c>
      <c r="B67" s="824"/>
      <c r="C67" s="930" t="s">
        <v>848</v>
      </c>
      <c r="D67" s="930" t="s">
        <v>848</v>
      </c>
      <c r="E67" s="825">
        <v>46</v>
      </c>
      <c r="F67" s="979">
        <v>0.93877551020408168</v>
      </c>
      <c r="G67" s="938">
        <v>0.95815657539529497</v>
      </c>
      <c r="H67" s="825">
        <v>9</v>
      </c>
      <c r="I67" s="1068">
        <v>0.81818181818181823</v>
      </c>
      <c r="J67" s="1069">
        <v>0.89962121212121204</v>
      </c>
    </row>
    <row r="68" spans="1:10" ht="15.75" x14ac:dyDescent="0.25">
      <c r="A68" s="619" t="s">
        <v>998</v>
      </c>
      <c r="B68" s="824"/>
      <c r="C68" s="1034">
        <v>0</v>
      </c>
      <c r="D68" s="1067">
        <v>0</v>
      </c>
      <c r="E68" s="825">
        <v>21</v>
      </c>
      <c r="F68" s="979">
        <v>0.91304347826086951</v>
      </c>
      <c r="G68" s="938">
        <v>1</v>
      </c>
      <c r="H68" s="825">
        <v>2</v>
      </c>
      <c r="I68" s="1068">
        <v>1</v>
      </c>
      <c r="J68" s="1069">
        <v>1</v>
      </c>
    </row>
    <row r="69" spans="1:10" ht="15.75" x14ac:dyDescent="0.25">
      <c r="A69" s="14" t="s">
        <v>330</v>
      </c>
      <c r="B69" s="824">
        <v>4</v>
      </c>
      <c r="C69" s="1034">
        <v>1</v>
      </c>
      <c r="D69" s="1067">
        <v>1</v>
      </c>
      <c r="E69" s="825">
        <v>56</v>
      </c>
      <c r="F69" s="979">
        <v>0.94915254237288138</v>
      </c>
      <c r="G69" s="938">
        <v>1</v>
      </c>
      <c r="H69" s="825">
        <v>2</v>
      </c>
      <c r="I69" s="1068">
        <v>0.66666666666666663</v>
      </c>
      <c r="J69" s="1069">
        <v>0.66561514195583593</v>
      </c>
    </row>
    <row r="70" spans="1:10" ht="15.75" x14ac:dyDescent="0.25">
      <c r="A70" s="14" t="s">
        <v>331</v>
      </c>
      <c r="B70" s="824">
        <v>10</v>
      </c>
      <c r="C70" s="1034">
        <v>1</v>
      </c>
      <c r="D70" s="1067">
        <v>1</v>
      </c>
      <c r="E70" s="825">
        <v>113</v>
      </c>
      <c r="F70" s="979">
        <v>0.91869918699186992</v>
      </c>
      <c r="G70" s="938">
        <v>0.94091160439213206</v>
      </c>
      <c r="H70" s="825"/>
      <c r="I70" s="1068">
        <v>0</v>
      </c>
      <c r="J70" s="1069">
        <v>0</v>
      </c>
    </row>
    <row r="71" spans="1:10" ht="15.75" x14ac:dyDescent="0.25">
      <c r="A71" s="14" t="s">
        <v>332</v>
      </c>
      <c r="B71" s="824"/>
      <c r="C71" s="930" t="s">
        <v>848</v>
      </c>
      <c r="D71" s="930" t="s">
        <v>848</v>
      </c>
      <c r="E71" s="825">
        <v>19</v>
      </c>
      <c r="F71" s="979">
        <v>0.90476190476190477</v>
      </c>
      <c r="G71" s="938">
        <v>1</v>
      </c>
      <c r="H71" s="825"/>
      <c r="I71" s="979" t="s">
        <v>849</v>
      </c>
      <c r="J71" s="941" t="s">
        <v>849</v>
      </c>
    </row>
    <row r="72" spans="1:10" ht="15.75" x14ac:dyDescent="0.25">
      <c r="A72" s="14" t="s">
        <v>333</v>
      </c>
      <c r="B72" s="824">
        <v>1</v>
      </c>
      <c r="C72" s="1034">
        <v>1</v>
      </c>
      <c r="D72" s="1067">
        <v>1</v>
      </c>
      <c r="E72" s="825">
        <v>80</v>
      </c>
      <c r="F72" s="979">
        <v>0.93023255813953487</v>
      </c>
      <c r="G72" s="938">
        <v>0.9385295743504698</v>
      </c>
      <c r="H72" s="825">
        <v>4</v>
      </c>
      <c r="I72" s="1068">
        <v>0.36363636363636365</v>
      </c>
      <c r="J72" s="1069">
        <v>0.36347975882859601</v>
      </c>
    </row>
    <row r="73" spans="1:10" ht="15.75" x14ac:dyDescent="0.25">
      <c r="A73" s="14" t="s">
        <v>334</v>
      </c>
      <c r="B73" s="824">
        <v>8</v>
      </c>
      <c r="C73" s="1034">
        <v>1</v>
      </c>
      <c r="D73" s="1067">
        <v>1</v>
      </c>
      <c r="E73" s="825">
        <v>59</v>
      </c>
      <c r="F73" s="979">
        <v>0.88059701492537312</v>
      </c>
      <c r="G73" s="938">
        <v>0.90773104265402849</v>
      </c>
      <c r="H73" s="825"/>
      <c r="I73" s="979" t="s">
        <v>849</v>
      </c>
      <c r="J73" s="941" t="s">
        <v>849</v>
      </c>
    </row>
    <row r="74" spans="1:10" ht="15.75" x14ac:dyDescent="0.25">
      <c r="A74" s="14" t="s">
        <v>335</v>
      </c>
      <c r="B74" s="824"/>
      <c r="C74" s="930" t="s">
        <v>848</v>
      </c>
      <c r="D74" s="930" t="s">
        <v>848</v>
      </c>
      <c r="E74" s="825">
        <v>67</v>
      </c>
      <c r="F74" s="979">
        <v>0.98529411764705888</v>
      </c>
      <c r="G74" s="938">
        <v>0.98205591876477949</v>
      </c>
      <c r="H74" s="825">
        <v>8</v>
      </c>
      <c r="I74" s="1068">
        <v>0.88888888888888884</v>
      </c>
      <c r="J74" s="1069">
        <v>0.88853838065194524</v>
      </c>
    </row>
    <row r="75" spans="1:10" ht="15.75" x14ac:dyDescent="0.25">
      <c r="A75" s="14" t="s">
        <v>336</v>
      </c>
      <c r="B75" s="824"/>
      <c r="C75" s="930" t="s">
        <v>848</v>
      </c>
      <c r="D75" s="930" t="s">
        <v>848</v>
      </c>
      <c r="E75" s="825">
        <v>22</v>
      </c>
      <c r="F75" s="979">
        <v>0.84615384615384615</v>
      </c>
      <c r="G75" s="938">
        <v>0.88304314912944737</v>
      </c>
      <c r="H75" s="825">
        <v>3</v>
      </c>
      <c r="I75" s="1068">
        <v>1</v>
      </c>
      <c r="J75" s="1069">
        <v>1</v>
      </c>
    </row>
    <row r="76" spans="1:10" ht="15.75" x14ac:dyDescent="0.25">
      <c r="A76" s="14" t="s">
        <v>337</v>
      </c>
      <c r="B76" s="824">
        <v>1</v>
      </c>
      <c r="C76" s="1034">
        <v>1</v>
      </c>
      <c r="D76" s="1067">
        <v>1</v>
      </c>
      <c r="E76" s="825">
        <v>46</v>
      </c>
      <c r="F76" s="979">
        <v>0.92</v>
      </c>
      <c r="G76" s="938">
        <v>0.95807791180541824</v>
      </c>
      <c r="H76" s="825"/>
      <c r="I76" s="1068">
        <v>0</v>
      </c>
      <c r="J76" s="1069">
        <v>0</v>
      </c>
    </row>
    <row r="77" spans="1:10" ht="15.75" x14ac:dyDescent="0.25">
      <c r="A77" s="14" t="s">
        <v>338</v>
      </c>
      <c r="B77" s="824">
        <v>5</v>
      </c>
      <c r="C77" s="1034">
        <v>1</v>
      </c>
      <c r="D77" s="1067">
        <v>1</v>
      </c>
      <c r="E77" s="825">
        <v>116</v>
      </c>
      <c r="F77" s="979">
        <v>0.95081967213114749</v>
      </c>
      <c r="G77" s="938">
        <v>0.98309971966359633</v>
      </c>
      <c r="H77" s="825">
        <v>1</v>
      </c>
      <c r="I77" s="1068">
        <v>0.5</v>
      </c>
      <c r="J77" s="1069">
        <v>0.44351464435146443</v>
      </c>
    </row>
    <row r="78" spans="1:10" ht="15.75" x14ac:dyDescent="0.25">
      <c r="A78" s="14" t="s">
        <v>339</v>
      </c>
      <c r="B78" s="824">
        <v>0</v>
      </c>
      <c r="C78" s="1034">
        <v>0</v>
      </c>
      <c r="D78" s="1067">
        <v>0</v>
      </c>
      <c r="E78" s="825">
        <v>42</v>
      </c>
      <c r="F78" s="979">
        <v>0.91304347826086951</v>
      </c>
      <c r="G78" s="938">
        <v>0.97672316384180791</v>
      </c>
      <c r="H78" s="825">
        <v>3</v>
      </c>
      <c r="I78" s="1068">
        <v>0.42857142857142855</v>
      </c>
      <c r="J78" s="1069">
        <v>0.5</v>
      </c>
    </row>
    <row r="79" spans="1:10" ht="15.75" x14ac:dyDescent="0.25">
      <c r="A79" s="14" t="s">
        <v>340</v>
      </c>
      <c r="B79" s="824">
        <v>3</v>
      </c>
      <c r="C79" s="1034">
        <v>1</v>
      </c>
      <c r="D79" s="1067">
        <v>1</v>
      </c>
      <c r="E79" s="825">
        <v>27</v>
      </c>
      <c r="F79" s="979">
        <v>0.93103448275862066</v>
      </c>
      <c r="G79" s="938">
        <v>0.96255582274132601</v>
      </c>
      <c r="H79" s="825"/>
      <c r="I79" s="979" t="s">
        <v>849</v>
      </c>
      <c r="J79" s="941" t="s">
        <v>849</v>
      </c>
    </row>
    <row r="80" spans="1:10" ht="15.75" x14ac:dyDescent="0.25">
      <c r="A80" s="14" t="s">
        <v>341</v>
      </c>
      <c r="B80" s="824">
        <v>2</v>
      </c>
      <c r="C80" s="1034">
        <v>0.66666666666666663</v>
      </c>
      <c r="D80" s="1067">
        <v>0.66776315789473673</v>
      </c>
      <c r="E80" s="825">
        <v>58</v>
      </c>
      <c r="F80" s="979">
        <v>0.68235294117647061</v>
      </c>
      <c r="G80" s="938">
        <v>0.78229882078527924</v>
      </c>
      <c r="H80" s="825">
        <v>12</v>
      </c>
      <c r="I80" s="1068">
        <v>0.63157894736842102</v>
      </c>
      <c r="J80" s="1069">
        <v>0.71251292657704235</v>
      </c>
    </row>
    <row r="81" spans="1:10" ht="16.5" thickBot="1" x14ac:dyDescent="0.3">
      <c r="A81" s="910" t="s">
        <v>42</v>
      </c>
      <c r="B81" s="833">
        <f>SUM(B49:B80)</f>
        <v>123</v>
      </c>
      <c r="C81" s="935">
        <v>0.82550335570469802</v>
      </c>
      <c r="D81" s="936">
        <v>0.83687990870645113</v>
      </c>
      <c r="E81" s="834">
        <v>2142</v>
      </c>
      <c r="F81" s="935">
        <v>0.87464271131073912</v>
      </c>
      <c r="G81" s="936">
        <v>0.92600000000000005</v>
      </c>
      <c r="H81" s="834">
        <v>184</v>
      </c>
      <c r="I81" s="935">
        <v>0.67647058823529416</v>
      </c>
      <c r="J81" s="949">
        <v>0.71838700191148364</v>
      </c>
    </row>
    <row r="82" spans="1:10" ht="15.75" x14ac:dyDescent="0.25">
      <c r="A82" s="28" t="s">
        <v>18</v>
      </c>
    </row>
    <row r="84" spans="1:10" x14ac:dyDescent="0.25">
      <c r="A84" t="s">
        <v>82</v>
      </c>
    </row>
    <row r="85" spans="1:10" x14ac:dyDescent="0.25">
      <c r="A85" s="59" t="s">
        <v>967</v>
      </c>
    </row>
    <row r="86" spans="1:10" x14ac:dyDescent="0.25">
      <c r="A86" t="s">
        <v>968</v>
      </c>
    </row>
    <row r="87" spans="1:10" x14ac:dyDescent="0.25">
      <c r="A87" t="s">
        <v>969</v>
      </c>
    </row>
    <row r="88" spans="1:10" x14ac:dyDescent="0.25">
      <c r="A88" t="s">
        <v>953</v>
      </c>
    </row>
  </sheetData>
  <mergeCells count="18">
    <mergeCell ref="AI3:AK3"/>
    <mergeCell ref="A1:Q1"/>
    <mergeCell ref="B3:D3"/>
    <mergeCell ref="E3:G3"/>
    <mergeCell ref="H3:J3"/>
    <mergeCell ref="K3:M3"/>
    <mergeCell ref="N3:P3"/>
    <mergeCell ref="Q3:S3"/>
    <mergeCell ref="T3:V3"/>
    <mergeCell ref="W3:Y3"/>
    <mergeCell ref="Z3:AB3"/>
    <mergeCell ref="AC3:AE3"/>
    <mergeCell ref="B45:D45"/>
    <mergeCell ref="E45:G45"/>
    <mergeCell ref="H45:J45"/>
    <mergeCell ref="A43:Q43"/>
    <mergeCell ref="AF3:AH3"/>
    <mergeCell ref="A37:T37"/>
  </mergeCells>
  <pageMargins left="0.25" right="0.25" top="0.75" bottom="0.75" header="0.3" footer="0.3"/>
  <pageSetup paperSize="9" scale="60" fitToWidth="3"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7" tint="0.59999389629810485"/>
    <pageSetUpPr fitToPage="1"/>
  </sheetPr>
  <dimension ref="B1:P56"/>
  <sheetViews>
    <sheetView workbookViewId="0">
      <selection activeCell="B1" sqref="B1:L1"/>
    </sheetView>
  </sheetViews>
  <sheetFormatPr defaultRowHeight="15" x14ac:dyDescent="0.25"/>
  <cols>
    <col min="1" max="1" width="3.140625" customWidth="1"/>
    <col min="2" max="2" width="58.42578125" customWidth="1"/>
    <col min="3" max="3" width="16.85546875" customWidth="1"/>
  </cols>
  <sheetData>
    <row r="1" spans="2:15" ht="15.75" x14ac:dyDescent="0.25">
      <c r="B1" s="1175" t="s">
        <v>904</v>
      </c>
      <c r="C1" s="1175"/>
      <c r="D1" s="1175"/>
      <c r="E1" s="1175"/>
      <c r="F1" s="1175"/>
      <c r="G1" s="1175"/>
      <c r="H1" s="1175"/>
      <c r="I1" s="1175"/>
      <c r="J1" s="1175"/>
      <c r="K1" s="1175"/>
      <c r="L1" s="1175"/>
      <c r="M1" s="28"/>
      <c r="N1" s="28"/>
      <c r="O1" s="28"/>
    </row>
    <row r="2" spans="2:15" ht="15.75" x14ac:dyDescent="0.25">
      <c r="B2" s="297"/>
      <c r="C2" s="28"/>
      <c r="D2" s="28"/>
      <c r="E2" s="28"/>
      <c r="F2" s="28"/>
      <c r="G2" s="28"/>
      <c r="H2" s="28"/>
      <c r="I2" s="28"/>
      <c r="J2" s="28"/>
      <c r="K2" s="56"/>
      <c r="L2" s="228"/>
      <c r="M2" s="28"/>
      <c r="N2" s="28"/>
      <c r="O2" s="28"/>
    </row>
    <row r="3" spans="2:15" ht="15.75" x14ac:dyDescent="0.25">
      <c r="B3" s="3" t="s">
        <v>89</v>
      </c>
      <c r="C3" s="28"/>
      <c r="D3" s="28"/>
      <c r="E3" s="28"/>
      <c r="F3" s="28"/>
      <c r="G3" s="28"/>
      <c r="H3" s="28"/>
      <c r="I3" s="28"/>
      <c r="J3" s="28"/>
      <c r="K3" s="28"/>
      <c r="L3" s="57"/>
      <c r="M3" s="28"/>
      <c r="N3" s="28"/>
      <c r="O3" s="28"/>
    </row>
    <row r="4" spans="2:15" ht="15.75" x14ac:dyDescent="0.25">
      <c r="B4" s="94"/>
      <c r="C4" s="1186" t="s">
        <v>90</v>
      </c>
      <c r="D4" s="1194" t="s">
        <v>972</v>
      </c>
      <c r="E4" s="1192"/>
      <c r="F4" s="1192"/>
      <c r="G4" s="1192"/>
      <c r="H4" s="1192"/>
      <c r="I4" s="1192"/>
      <c r="J4" s="1192"/>
      <c r="K4" s="1192"/>
      <c r="L4" s="1252"/>
      <c r="M4" s="1253"/>
      <c r="N4" s="1253"/>
      <c r="O4" s="1254"/>
    </row>
    <row r="5" spans="2:15" ht="63" x14ac:dyDescent="0.25">
      <c r="B5" s="14"/>
      <c r="C5" s="1241"/>
      <c r="D5" s="96" t="s">
        <v>204</v>
      </c>
      <c r="E5" s="96" t="s">
        <v>205</v>
      </c>
      <c r="F5" s="96" t="s">
        <v>206</v>
      </c>
      <c r="G5" s="96" t="s">
        <v>91</v>
      </c>
      <c r="H5" s="96" t="s">
        <v>92</v>
      </c>
      <c r="I5" s="96" t="s">
        <v>93</v>
      </c>
      <c r="J5" s="96" t="s">
        <v>94</v>
      </c>
      <c r="K5" s="96" t="s">
        <v>95</v>
      </c>
      <c r="L5" s="96" t="s">
        <v>96</v>
      </c>
      <c r="M5" s="96" t="s">
        <v>97</v>
      </c>
      <c r="N5" s="96" t="s">
        <v>207</v>
      </c>
      <c r="O5" s="225" t="s">
        <v>98</v>
      </c>
    </row>
    <row r="6" spans="2:15" ht="15.75" x14ac:dyDescent="0.25">
      <c r="B6" s="5"/>
      <c r="C6" s="40"/>
      <c r="D6" s="55"/>
      <c r="E6" s="55"/>
      <c r="F6" s="55"/>
      <c r="G6" s="55"/>
      <c r="H6" s="55"/>
      <c r="I6" s="55"/>
      <c r="J6" s="55"/>
      <c r="K6" s="55"/>
      <c r="L6" s="55"/>
      <c r="M6" s="55"/>
      <c r="N6" s="55"/>
      <c r="O6" s="40"/>
    </row>
    <row r="7" spans="2:15" ht="15.75" x14ac:dyDescent="0.25">
      <c r="B7" s="14" t="s">
        <v>8</v>
      </c>
      <c r="C7" s="85">
        <v>5530</v>
      </c>
      <c r="D7" s="64">
        <v>2280</v>
      </c>
      <c r="E7" s="64">
        <v>2870</v>
      </c>
      <c r="F7" s="64">
        <v>3890</v>
      </c>
      <c r="G7" s="64">
        <v>4390</v>
      </c>
      <c r="H7" s="64">
        <v>5080</v>
      </c>
      <c r="I7" s="64">
        <v>5160</v>
      </c>
      <c r="J7" s="64">
        <v>5190</v>
      </c>
      <c r="K7" s="64">
        <v>5190</v>
      </c>
      <c r="L7" s="64">
        <v>5070</v>
      </c>
      <c r="M7" s="64">
        <v>5130</v>
      </c>
      <c r="N7" s="64">
        <v>3310</v>
      </c>
      <c r="O7" s="85">
        <v>1680</v>
      </c>
    </row>
    <row r="8" spans="2:15" ht="15.75" x14ac:dyDescent="0.25">
      <c r="B8" s="50"/>
      <c r="C8" s="230"/>
      <c r="D8" s="66"/>
      <c r="E8" s="66"/>
      <c r="F8" s="66"/>
      <c r="G8" s="66"/>
      <c r="H8" s="66"/>
      <c r="I8" s="66"/>
      <c r="J8" s="66"/>
      <c r="K8" s="66"/>
      <c r="L8" s="66"/>
      <c r="M8" s="66"/>
      <c r="N8" s="66"/>
      <c r="O8" s="44"/>
    </row>
    <row r="10" spans="2:15" ht="15.75" x14ac:dyDescent="0.25">
      <c r="B10" s="3" t="s">
        <v>99</v>
      </c>
      <c r="C10" s="231"/>
      <c r="D10" s="232"/>
      <c r="E10" s="232"/>
      <c r="F10" s="232"/>
      <c r="G10" s="233"/>
      <c r="H10" s="233"/>
      <c r="I10" s="233"/>
      <c r="J10" s="233"/>
      <c r="K10" s="233"/>
      <c r="L10" s="233"/>
      <c r="M10" s="233"/>
      <c r="N10" s="233"/>
      <c r="O10" s="233"/>
    </row>
    <row r="11" spans="2:15" ht="15.75" x14ac:dyDescent="0.25">
      <c r="B11" s="94"/>
      <c r="C11" s="1186" t="s">
        <v>181</v>
      </c>
      <c r="D11" s="1194" t="s">
        <v>972</v>
      </c>
      <c r="E11" s="1192"/>
      <c r="F11" s="1192"/>
      <c r="G11" s="1192"/>
      <c r="H11" s="1192"/>
      <c r="I11" s="1192"/>
      <c r="J11" s="1192"/>
      <c r="K11" s="1192"/>
      <c r="L11" s="1252"/>
      <c r="M11" s="1253"/>
      <c r="N11" s="1253"/>
      <c r="O11" s="1254"/>
    </row>
    <row r="12" spans="2:15" ht="63" x14ac:dyDescent="0.25">
      <c r="B12" s="82"/>
      <c r="C12" s="1241"/>
      <c r="D12" s="96" t="s">
        <v>204</v>
      </c>
      <c r="E12" s="96" t="s">
        <v>205</v>
      </c>
      <c r="F12" s="96" t="s">
        <v>206</v>
      </c>
      <c r="G12" s="63" t="s">
        <v>91</v>
      </c>
      <c r="H12" s="63" t="s">
        <v>92</v>
      </c>
      <c r="I12" s="63" t="s">
        <v>93</v>
      </c>
      <c r="J12" s="63" t="s">
        <v>94</v>
      </c>
      <c r="K12" s="63" t="s">
        <v>95</v>
      </c>
      <c r="L12" s="63" t="s">
        <v>96</v>
      </c>
      <c r="M12" s="63" t="s">
        <v>97</v>
      </c>
      <c r="N12" s="63" t="s">
        <v>207</v>
      </c>
      <c r="O12" s="225" t="s">
        <v>98</v>
      </c>
    </row>
    <row r="13" spans="2:15" ht="15.75" x14ac:dyDescent="0.25">
      <c r="B13" s="226"/>
      <c r="C13" s="14"/>
      <c r="D13" s="94"/>
      <c r="E13" s="234"/>
      <c r="F13" s="234"/>
      <c r="G13" s="234"/>
      <c r="H13" s="234"/>
      <c r="I13" s="234"/>
      <c r="J13" s="234"/>
      <c r="K13" s="234"/>
      <c r="L13" s="234"/>
      <c r="M13" s="234"/>
      <c r="N13" s="235"/>
      <c r="O13" s="236"/>
    </row>
    <row r="14" spans="2:15" ht="15.75" x14ac:dyDescent="0.25">
      <c r="B14" s="11" t="s">
        <v>789</v>
      </c>
      <c r="C14" s="14"/>
      <c r="D14" s="14"/>
      <c r="E14" s="55"/>
      <c r="F14" s="55"/>
      <c r="G14" s="55"/>
      <c r="H14" s="55"/>
      <c r="I14" s="55"/>
      <c r="J14" s="55"/>
      <c r="K14" s="55"/>
      <c r="L14" s="55"/>
      <c r="M14" s="55"/>
      <c r="N14" s="99"/>
      <c r="O14" s="40"/>
    </row>
    <row r="15" spans="2:15" ht="15.75" x14ac:dyDescent="0.25">
      <c r="B15" s="14" t="s">
        <v>843</v>
      </c>
      <c r="C15" s="237">
        <v>149</v>
      </c>
      <c r="D15" s="237">
        <v>50</v>
      </c>
      <c r="E15" s="238">
        <v>60</v>
      </c>
      <c r="F15" s="238">
        <v>70</v>
      </c>
      <c r="G15" s="238">
        <v>120</v>
      </c>
      <c r="H15" s="238">
        <v>140</v>
      </c>
      <c r="I15" s="238">
        <v>140</v>
      </c>
      <c r="J15" s="238">
        <v>120</v>
      </c>
      <c r="K15" s="238">
        <v>110</v>
      </c>
      <c r="L15" s="238">
        <v>20</v>
      </c>
      <c r="M15" s="238">
        <v>20</v>
      </c>
      <c r="N15" s="239">
        <v>10</v>
      </c>
      <c r="O15" s="241">
        <v>0</v>
      </c>
    </row>
    <row r="16" spans="2:15" ht="15.75" x14ac:dyDescent="0.25">
      <c r="B16" s="14" t="s">
        <v>9</v>
      </c>
      <c r="C16" s="237">
        <v>76</v>
      </c>
      <c r="D16" s="237">
        <v>30</v>
      </c>
      <c r="E16" s="238">
        <v>40</v>
      </c>
      <c r="F16" s="238">
        <v>50</v>
      </c>
      <c r="G16" s="238">
        <v>70</v>
      </c>
      <c r="H16" s="238">
        <v>70</v>
      </c>
      <c r="I16" s="238">
        <v>70</v>
      </c>
      <c r="J16" s="238">
        <v>70</v>
      </c>
      <c r="K16" s="238">
        <v>60</v>
      </c>
      <c r="L16" s="238">
        <v>50</v>
      </c>
      <c r="M16" s="238">
        <v>50</v>
      </c>
      <c r="N16" s="239">
        <v>30</v>
      </c>
      <c r="O16" s="240">
        <v>20</v>
      </c>
    </row>
    <row r="17" spans="2:16" ht="15.75" x14ac:dyDescent="0.25">
      <c r="B17" s="14" t="s">
        <v>844</v>
      </c>
      <c r="C17" s="237">
        <v>41</v>
      </c>
      <c r="D17" s="242">
        <v>0</v>
      </c>
      <c r="E17" s="243">
        <v>0</v>
      </c>
      <c r="F17" s="243">
        <v>0</v>
      </c>
      <c r="G17" s="243">
        <v>0</v>
      </c>
      <c r="H17" s="243">
        <v>0</v>
      </c>
      <c r="I17" s="238">
        <v>0</v>
      </c>
      <c r="J17" s="238">
        <v>10</v>
      </c>
      <c r="K17" s="238">
        <v>40</v>
      </c>
      <c r="L17" s="238">
        <v>30</v>
      </c>
      <c r="M17" s="238">
        <v>40</v>
      </c>
      <c r="N17" s="239">
        <v>40</v>
      </c>
      <c r="O17" s="241">
        <v>0</v>
      </c>
    </row>
    <row r="18" spans="2:16" ht="15.75" x14ac:dyDescent="0.25">
      <c r="B18" s="14" t="s">
        <v>10</v>
      </c>
      <c r="C18" s="237">
        <v>2434</v>
      </c>
      <c r="D18" s="237">
        <v>260</v>
      </c>
      <c r="E18" s="238">
        <v>440</v>
      </c>
      <c r="F18" s="238">
        <v>550</v>
      </c>
      <c r="G18" s="238">
        <v>800</v>
      </c>
      <c r="H18" s="238">
        <v>1170</v>
      </c>
      <c r="I18" s="238">
        <v>2410</v>
      </c>
      <c r="J18" s="238">
        <v>2400</v>
      </c>
      <c r="K18" s="238">
        <v>1810</v>
      </c>
      <c r="L18" s="238">
        <v>230</v>
      </c>
      <c r="M18" s="238">
        <v>200</v>
      </c>
      <c r="N18" s="239">
        <v>50</v>
      </c>
      <c r="O18" s="240">
        <v>20</v>
      </c>
    </row>
    <row r="19" spans="2:16" ht="15.75" x14ac:dyDescent="0.25">
      <c r="B19" s="14" t="s">
        <v>11</v>
      </c>
      <c r="C19" s="15">
        <v>415</v>
      </c>
      <c r="D19" s="237">
        <v>80</v>
      </c>
      <c r="E19" s="238">
        <v>120</v>
      </c>
      <c r="F19" s="238">
        <v>160</v>
      </c>
      <c r="G19" s="238">
        <v>220</v>
      </c>
      <c r="H19" s="238">
        <v>310</v>
      </c>
      <c r="I19" s="238">
        <v>410</v>
      </c>
      <c r="J19" s="238">
        <v>410</v>
      </c>
      <c r="K19" s="238">
        <v>370</v>
      </c>
      <c r="L19" s="238">
        <v>200</v>
      </c>
      <c r="M19" s="238">
        <v>180</v>
      </c>
      <c r="N19" s="239">
        <v>40</v>
      </c>
      <c r="O19" s="240">
        <v>20</v>
      </c>
    </row>
    <row r="20" spans="2:16" ht="15.75" x14ac:dyDescent="0.25">
      <c r="B20" s="14" t="s">
        <v>12</v>
      </c>
      <c r="C20" s="15">
        <v>2019</v>
      </c>
      <c r="D20" s="237">
        <v>190</v>
      </c>
      <c r="E20" s="238">
        <v>320</v>
      </c>
      <c r="F20" s="238">
        <v>390</v>
      </c>
      <c r="G20" s="238">
        <v>570</v>
      </c>
      <c r="H20" s="238">
        <v>860</v>
      </c>
      <c r="I20" s="238">
        <v>2000</v>
      </c>
      <c r="J20" s="238">
        <v>1990</v>
      </c>
      <c r="K20" s="238">
        <v>1440</v>
      </c>
      <c r="L20" s="238">
        <v>30</v>
      </c>
      <c r="M20" s="238">
        <v>20</v>
      </c>
      <c r="N20" s="543">
        <v>0</v>
      </c>
      <c r="O20" s="241">
        <v>0</v>
      </c>
    </row>
    <row r="21" spans="2:16" ht="15.75" x14ac:dyDescent="0.25">
      <c r="B21" s="14" t="s">
        <v>13</v>
      </c>
      <c r="C21" s="237">
        <v>723</v>
      </c>
      <c r="D21" s="242">
        <v>0</v>
      </c>
      <c r="E21" s="243">
        <v>0</v>
      </c>
      <c r="F21" s="243">
        <v>0</v>
      </c>
      <c r="G21" s="238">
        <v>10</v>
      </c>
      <c r="H21" s="238">
        <v>10</v>
      </c>
      <c r="I21" s="238">
        <v>40</v>
      </c>
      <c r="J21" s="238">
        <v>470</v>
      </c>
      <c r="K21" s="238">
        <v>710</v>
      </c>
      <c r="L21" s="238">
        <v>710</v>
      </c>
      <c r="M21" s="238">
        <v>720</v>
      </c>
      <c r="N21" s="239">
        <v>530</v>
      </c>
      <c r="O21" s="241">
        <v>0</v>
      </c>
    </row>
    <row r="22" spans="2:16" ht="15.75" x14ac:dyDescent="0.25">
      <c r="B22" s="14" t="s">
        <v>11</v>
      </c>
      <c r="C22" s="237">
        <v>493</v>
      </c>
      <c r="D22" s="242">
        <v>0</v>
      </c>
      <c r="E22" s="243">
        <v>0</v>
      </c>
      <c r="F22" s="243">
        <v>0</v>
      </c>
      <c r="G22" s="238">
        <v>10</v>
      </c>
      <c r="H22" s="238">
        <v>10</v>
      </c>
      <c r="I22" s="238">
        <v>30</v>
      </c>
      <c r="J22" s="238">
        <v>340</v>
      </c>
      <c r="K22" s="238">
        <v>490</v>
      </c>
      <c r="L22" s="238">
        <v>490</v>
      </c>
      <c r="M22" s="238">
        <v>490</v>
      </c>
      <c r="N22" s="239">
        <v>380</v>
      </c>
      <c r="O22" s="241">
        <v>0</v>
      </c>
    </row>
    <row r="23" spans="2:16" ht="15.75" x14ac:dyDescent="0.25">
      <c r="B23" s="14" t="s">
        <v>12</v>
      </c>
      <c r="C23" s="237">
        <v>230</v>
      </c>
      <c r="D23" s="242">
        <v>0</v>
      </c>
      <c r="E23" s="243">
        <v>0</v>
      </c>
      <c r="F23" s="243">
        <v>0</v>
      </c>
      <c r="G23" s="243">
        <v>0</v>
      </c>
      <c r="H23" s="243">
        <v>0</v>
      </c>
      <c r="I23" s="238">
        <v>10</v>
      </c>
      <c r="J23" s="238">
        <v>130</v>
      </c>
      <c r="K23" s="238">
        <v>230</v>
      </c>
      <c r="L23" s="238">
        <v>230</v>
      </c>
      <c r="M23" s="238">
        <v>230</v>
      </c>
      <c r="N23" s="239">
        <v>150</v>
      </c>
      <c r="O23" s="241">
        <v>0</v>
      </c>
    </row>
    <row r="24" spans="2:16" ht="15.75" x14ac:dyDescent="0.25">
      <c r="B24" s="14" t="s">
        <v>14</v>
      </c>
      <c r="C24" s="237">
        <v>272</v>
      </c>
      <c r="D24" s="242">
        <v>0</v>
      </c>
      <c r="E24" s="243">
        <v>0</v>
      </c>
      <c r="F24" s="243">
        <v>0</v>
      </c>
      <c r="G24" s="238">
        <v>10</v>
      </c>
      <c r="H24" s="238">
        <v>220</v>
      </c>
      <c r="I24" s="238">
        <v>270</v>
      </c>
      <c r="J24" s="238">
        <v>240</v>
      </c>
      <c r="K24" s="238">
        <v>130</v>
      </c>
      <c r="L24" s="238">
        <v>10</v>
      </c>
      <c r="M24" s="238">
        <v>10</v>
      </c>
      <c r="N24" s="543">
        <v>0</v>
      </c>
      <c r="O24" s="241">
        <v>0</v>
      </c>
    </row>
    <row r="25" spans="2:16" ht="15.75" x14ac:dyDescent="0.25">
      <c r="B25" s="14" t="s">
        <v>15</v>
      </c>
      <c r="C25" s="237">
        <v>49</v>
      </c>
      <c r="D25" s="237">
        <v>10</v>
      </c>
      <c r="E25" s="238">
        <v>10</v>
      </c>
      <c r="F25" s="238">
        <v>10</v>
      </c>
      <c r="G25" s="238">
        <v>30</v>
      </c>
      <c r="H25" s="238">
        <v>40</v>
      </c>
      <c r="I25" s="238">
        <v>40</v>
      </c>
      <c r="J25" s="238">
        <v>40</v>
      </c>
      <c r="K25" s="238">
        <v>50</v>
      </c>
      <c r="L25" s="238">
        <v>50</v>
      </c>
      <c r="M25" s="238">
        <v>50</v>
      </c>
      <c r="N25" s="239">
        <v>40</v>
      </c>
      <c r="O25" s="240">
        <v>10</v>
      </c>
    </row>
    <row r="26" spans="2:16" ht="15.75" x14ac:dyDescent="0.25">
      <c r="B26" s="14"/>
      <c r="C26" s="15"/>
      <c r="D26" s="244"/>
      <c r="E26" s="112"/>
      <c r="F26" s="112"/>
      <c r="G26" s="112"/>
      <c r="H26" s="112"/>
      <c r="I26" s="112"/>
      <c r="J26" s="112"/>
      <c r="K26" s="112"/>
      <c r="L26" s="112"/>
      <c r="M26" s="112"/>
      <c r="N26" s="86"/>
      <c r="O26" s="230"/>
    </row>
    <row r="27" spans="2:16" ht="15.75" x14ac:dyDescent="0.25">
      <c r="B27" s="22" t="s">
        <v>33</v>
      </c>
      <c r="C27" s="23">
        <v>3744</v>
      </c>
      <c r="D27" s="26">
        <v>350</v>
      </c>
      <c r="E27" s="90">
        <v>550</v>
      </c>
      <c r="F27" s="90">
        <v>680</v>
      </c>
      <c r="G27" s="90">
        <v>1040</v>
      </c>
      <c r="H27" s="90">
        <v>1650</v>
      </c>
      <c r="I27" s="90">
        <v>2970</v>
      </c>
      <c r="J27" s="90">
        <v>3350</v>
      </c>
      <c r="K27" s="90">
        <v>2910</v>
      </c>
      <c r="L27" s="90">
        <v>1100</v>
      </c>
      <c r="M27" s="90">
        <v>1090</v>
      </c>
      <c r="N27" s="90">
        <v>700</v>
      </c>
      <c r="O27" s="245">
        <v>50</v>
      </c>
    </row>
    <row r="28" spans="2:16" ht="15.75" x14ac:dyDescent="0.25">
      <c r="B28" s="50"/>
      <c r="C28" s="50"/>
      <c r="D28" s="50"/>
      <c r="E28" s="66"/>
      <c r="F28" s="66"/>
      <c r="G28" s="66"/>
      <c r="H28" s="66"/>
      <c r="I28" s="66"/>
      <c r="J28" s="66"/>
      <c r="K28" s="66"/>
      <c r="L28" s="66"/>
      <c r="M28" s="66"/>
      <c r="N28" s="66"/>
      <c r="O28" s="44"/>
    </row>
    <row r="29" spans="2:16" ht="15.75" x14ac:dyDescent="0.25">
      <c r="B29" s="28" t="s">
        <v>18</v>
      </c>
      <c r="C29" s="738"/>
      <c r="D29" s="738"/>
      <c r="E29" s="738"/>
      <c r="F29" s="738"/>
      <c r="G29" s="738"/>
      <c r="H29" s="738"/>
      <c r="I29" s="738"/>
      <c r="J29" s="738"/>
      <c r="K29" s="738"/>
      <c r="L29" s="738"/>
      <c r="M29" s="738"/>
      <c r="N29" s="738"/>
      <c r="O29" s="738"/>
      <c r="P29" s="39"/>
    </row>
    <row r="30" spans="2:16" x14ac:dyDescent="0.25">
      <c r="D30" t="s">
        <v>203</v>
      </c>
    </row>
    <row r="31" spans="2:16" x14ac:dyDescent="0.25">
      <c r="B31" t="s">
        <v>208</v>
      </c>
    </row>
    <row r="32" spans="2:16" x14ac:dyDescent="0.25">
      <c r="B32" t="s">
        <v>71</v>
      </c>
    </row>
    <row r="33" spans="2:15" x14ac:dyDescent="0.25">
      <c r="B33" t="s">
        <v>209</v>
      </c>
    </row>
    <row r="34" spans="2:15" x14ac:dyDescent="0.25">
      <c r="B34" t="s">
        <v>210</v>
      </c>
    </row>
    <row r="35" spans="2:15" ht="15.75" x14ac:dyDescent="0.25">
      <c r="B35" s="929" t="s">
        <v>953</v>
      </c>
    </row>
    <row r="39" spans="2:15" ht="15.75" x14ac:dyDescent="0.25">
      <c r="B39" s="1175" t="s">
        <v>921</v>
      </c>
      <c r="C39" s="1175"/>
      <c r="D39" s="1175"/>
      <c r="E39" s="1175"/>
      <c r="F39" s="1175"/>
      <c r="G39" s="1175"/>
      <c r="H39" s="1175"/>
      <c r="I39" s="1175"/>
      <c r="J39" s="1175"/>
      <c r="K39" s="1175"/>
      <c r="L39" s="1175"/>
    </row>
    <row r="40" spans="2:15" ht="15.75" x14ac:dyDescent="0.25">
      <c r="B40" s="3" t="s">
        <v>304</v>
      </c>
      <c r="C40" s="231"/>
      <c r="D40" s="232"/>
      <c r="E40" s="232"/>
      <c r="F40" s="232"/>
      <c r="G40" s="233"/>
      <c r="H40" s="233"/>
      <c r="I40" s="233"/>
      <c r="J40" s="233"/>
      <c r="K40" s="233"/>
      <c r="L40" s="233"/>
      <c r="M40" s="233"/>
      <c r="N40" s="233"/>
      <c r="O40" s="233"/>
    </row>
    <row r="41" spans="2:15" ht="15.75" x14ac:dyDescent="0.25">
      <c r="B41" s="94"/>
      <c r="C41" s="1186" t="s">
        <v>303</v>
      </c>
      <c r="D41" s="1194" t="s">
        <v>972</v>
      </c>
      <c r="E41" s="1192"/>
      <c r="F41" s="1192"/>
      <c r="G41" s="1192"/>
      <c r="H41" s="1192"/>
      <c r="I41" s="1192"/>
      <c r="J41" s="1192"/>
      <c r="K41" s="1192"/>
      <c r="L41" s="1252"/>
      <c r="M41" s="1253"/>
      <c r="N41" s="1253"/>
      <c r="O41" s="1254"/>
    </row>
    <row r="42" spans="2:15" ht="63" x14ac:dyDescent="0.25">
      <c r="B42" s="82"/>
      <c r="C42" s="1241"/>
      <c r="D42" s="96" t="s">
        <v>204</v>
      </c>
      <c r="E42" s="96" t="s">
        <v>205</v>
      </c>
      <c r="F42" s="96" t="s">
        <v>206</v>
      </c>
      <c r="G42" s="63" t="s">
        <v>91</v>
      </c>
      <c r="H42" s="63" t="s">
        <v>92</v>
      </c>
      <c r="I42" s="63" t="s">
        <v>93</v>
      </c>
      <c r="J42" s="63" t="s">
        <v>94</v>
      </c>
      <c r="K42" s="63" t="s">
        <v>95</v>
      </c>
      <c r="L42" s="63" t="s">
        <v>96</v>
      </c>
      <c r="M42" s="63" t="s">
        <v>97</v>
      </c>
      <c r="N42" s="63" t="s">
        <v>207</v>
      </c>
      <c r="O42" s="515" t="s">
        <v>98</v>
      </c>
    </row>
    <row r="43" spans="2:15" ht="15.75" x14ac:dyDescent="0.25">
      <c r="B43" s="517"/>
      <c r="C43" s="14"/>
      <c r="D43" s="94"/>
      <c r="E43" s="234"/>
      <c r="F43" s="234"/>
      <c r="G43" s="234"/>
      <c r="H43" s="234"/>
      <c r="I43" s="234"/>
      <c r="J43" s="234"/>
      <c r="K43" s="234"/>
      <c r="L43" s="234"/>
      <c r="M43" s="234"/>
      <c r="N43" s="235"/>
      <c r="O43" s="236"/>
    </row>
    <row r="44" spans="2:15" ht="15.75" x14ac:dyDescent="0.25">
      <c r="B44" s="14" t="s">
        <v>306</v>
      </c>
      <c r="C44" s="15">
        <v>2434</v>
      </c>
      <c r="D44" s="237">
        <v>260</v>
      </c>
      <c r="E44" s="238">
        <v>440</v>
      </c>
      <c r="F44" s="238">
        <v>550</v>
      </c>
      <c r="G44" s="238">
        <v>800</v>
      </c>
      <c r="H44" s="238">
        <v>1170</v>
      </c>
      <c r="I44" s="238">
        <v>2410</v>
      </c>
      <c r="J44" s="238">
        <v>2400</v>
      </c>
      <c r="K44" s="238">
        <v>1810</v>
      </c>
      <c r="L44" s="238">
        <v>230</v>
      </c>
      <c r="M44" s="238">
        <v>200</v>
      </c>
      <c r="N44" s="239">
        <v>50</v>
      </c>
      <c r="O44" s="240">
        <v>20</v>
      </c>
    </row>
    <row r="45" spans="2:15" ht="15.75" x14ac:dyDescent="0.25">
      <c r="B45" s="14" t="s">
        <v>989</v>
      </c>
      <c r="C45" s="15">
        <v>1471</v>
      </c>
      <c r="D45" s="237">
        <v>30</v>
      </c>
      <c r="E45" s="238">
        <v>30</v>
      </c>
      <c r="F45" s="238">
        <v>40</v>
      </c>
      <c r="G45" s="238">
        <v>70</v>
      </c>
      <c r="H45" s="238">
        <v>300</v>
      </c>
      <c r="I45" s="238">
        <v>1460</v>
      </c>
      <c r="J45" s="238">
        <v>1460</v>
      </c>
      <c r="K45" s="238">
        <v>940</v>
      </c>
      <c r="L45" s="238">
        <v>20</v>
      </c>
      <c r="M45" s="238">
        <v>20</v>
      </c>
      <c r="N45" s="239">
        <v>0</v>
      </c>
      <c r="O45" s="240">
        <v>0</v>
      </c>
    </row>
    <row r="46" spans="2:15" ht="15.75" x14ac:dyDescent="0.25">
      <c r="B46" s="14" t="s">
        <v>246</v>
      </c>
      <c r="C46" s="15">
        <v>788</v>
      </c>
      <c r="D46" s="237">
        <v>220</v>
      </c>
      <c r="E46" s="238">
        <v>370</v>
      </c>
      <c r="F46" s="238">
        <v>460</v>
      </c>
      <c r="G46" s="238">
        <v>660</v>
      </c>
      <c r="H46" s="238">
        <v>730</v>
      </c>
      <c r="I46" s="238">
        <v>780</v>
      </c>
      <c r="J46" s="238">
        <v>770</v>
      </c>
      <c r="K46" s="238">
        <v>740</v>
      </c>
      <c r="L46" s="238">
        <v>170</v>
      </c>
      <c r="M46" s="238">
        <v>140</v>
      </c>
      <c r="N46" s="543">
        <v>40</v>
      </c>
      <c r="O46" s="241">
        <v>20</v>
      </c>
    </row>
    <row r="47" spans="2:15" ht="15.75" x14ac:dyDescent="0.25">
      <c r="B47" s="14" t="s">
        <v>855</v>
      </c>
      <c r="C47" s="15">
        <v>175</v>
      </c>
      <c r="D47" s="242">
        <v>20</v>
      </c>
      <c r="E47" s="243">
        <v>30</v>
      </c>
      <c r="F47" s="243">
        <v>40</v>
      </c>
      <c r="G47" s="238">
        <v>70</v>
      </c>
      <c r="H47" s="238">
        <v>140</v>
      </c>
      <c r="I47" s="238">
        <v>170</v>
      </c>
      <c r="J47" s="238">
        <v>170</v>
      </c>
      <c r="K47" s="238">
        <v>130</v>
      </c>
      <c r="L47" s="238">
        <v>40</v>
      </c>
      <c r="M47" s="238">
        <v>30</v>
      </c>
      <c r="N47" s="239">
        <v>10</v>
      </c>
      <c r="O47" s="241">
        <v>0</v>
      </c>
    </row>
    <row r="48" spans="2:15" ht="15.75" x14ac:dyDescent="0.25">
      <c r="B48" s="14"/>
      <c r="C48" s="15"/>
      <c r="D48" s="244"/>
      <c r="E48" s="112"/>
      <c r="F48" s="112"/>
      <c r="G48" s="112"/>
      <c r="H48" s="112"/>
      <c r="I48" s="112"/>
      <c r="J48" s="112"/>
      <c r="K48" s="112"/>
      <c r="L48" s="112"/>
      <c r="M48" s="112"/>
      <c r="N48" s="86"/>
      <c r="O48" s="230"/>
    </row>
    <row r="49" spans="2:15" ht="15.75" x14ac:dyDescent="0.25">
      <c r="B49" s="580" t="s">
        <v>305</v>
      </c>
      <c r="C49" s="581">
        <v>2434</v>
      </c>
      <c r="D49" s="581">
        <v>260</v>
      </c>
      <c r="E49" s="582">
        <v>440</v>
      </c>
      <c r="F49" s="582">
        <v>550</v>
      </c>
      <c r="G49" s="582">
        <v>800</v>
      </c>
      <c r="H49" s="582">
        <v>1170</v>
      </c>
      <c r="I49" s="582">
        <v>2410</v>
      </c>
      <c r="J49" s="582">
        <v>2400</v>
      </c>
      <c r="K49" s="582">
        <v>1810</v>
      </c>
      <c r="L49" s="582">
        <v>230</v>
      </c>
      <c r="M49" s="582">
        <v>200</v>
      </c>
      <c r="N49" s="582">
        <v>50</v>
      </c>
      <c r="O49" s="583">
        <v>20</v>
      </c>
    </row>
    <row r="50" spans="2:15" ht="15.75" x14ac:dyDescent="0.25">
      <c r="B50" s="28" t="s">
        <v>18</v>
      </c>
    </row>
    <row r="51" spans="2:15" x14ac:dyDescent="0.25">
      <c r="D51" s="584"/>
      <c r="E51" s="584"/>
      <c r="F51" s="584"/>
      <c r="G51" s="584"/>
      <c r="H51" s="584"/>
      <c r="I51" s="584"/>
      <c r="J51" s="584"/>
      <c r="K51" s="584"/>
      <c r="L51" s="584"/>
      <c r="M51" s="584"/>
      <c r="N51" s="584"/>
      <c r="O51" s="584"/>
    </row>
    <row r="52" spans="2:15" x14ac:dyDescent="0.25">
      <c r="B52" t="s">
        <v>208</v>
      </c>
    </row>
    <row r="53" spans="2:15" ht="15.75" x14ac:dyDescent="0.25">
      <c r="B53" t="s">
        <v>71</v>
      </c>
      <c r="C53" s="90"/>
      <c r="D53" s="90"/>
      <c r="E53" s="90"/>
    </row>
    <row r="54" spans="2:15" x14ac:dyDescent="0.25">
      <c r="B54" t="s">
        <v>209</v>
      </c>
    </row>
    <row r="55" spans="2:15" x14ac:dyDescent="0.25">
      <c r="B55" t="s">
        <v>210</v>
      </c>
    </row>
    <row r="56" spans="2:15" ht="15.75" x14ac:dyDescent="0.25">
      <c r="B56" s="929" t="s">
        <v>953</v>
      </c>
    </row>
  </sheetData>
  <mergeCells count="8">
    <mergeCell ref="C41:C42"/>
    <mergeCell ref="D41:O41"/>
    <mergeCell ref="B1:L1"/>
    <mergeCell ref="C4:C5"/>
    <mergeCell ref="D4:O4"/>
    <mergeCell ref="C11:C12"/>
    <mergeCell ref="D11:O11"/>
    <mergeCell ref="B39:L39"/>
  </mergeCells>
  <hyperlinks>
    <hyperlink ref="K3:L3" location="'list of tables'!A1" display="back to contents page"/>
  </hyperlinks>
  <pageMargins left="0.7" right="0.7" top="0.75" bottom="0.75" header="0.3" footer="0.3"/>
  <pageSetup paperSize="9" scale="7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7" tint="0.59999389629810485"/>
    <pageSetUpPr fitToPage="1"/>
  </sheetPr>
  <dimension ref="B1:J47"/>
  <sheetViews>
    <sheetView workbookViewId="0">
      <selection activeCell="B47" sqref="B47"/>
    </sheetView>
  </sheetViews>
  <sheetFormatPr defaultRowHeight="15" x14ac:dyDescent="0.25"/>
  <cols>
    <col min="1" max="1" width="4.28515625" customWidth="1"/>
    <col min="2" max="2" width="62.7109375" customWidth="1"/>
    <col min="3" max="3" width="16.140625" customWidth="1"/>
    <col min="4" max="4" width="10.42578125" customWidth="1"/>
    <col min="5" max="5" width="6.85546875" bestFit="1" customWidth="1"/>
    <col min="6" max="6" width="11.140625" customWidth="1"/>
    <col min="7" max="7" width="12" customWidth="1"/>
    <col min="8" max="8" width="13.7109375" customWidth="1"/>
    <col min="9" max="9" width="12.85546875" customWidth="1"/>
    <col min="10" max="10" width="11.85546875" customWidth="1"/>
  </cols>
  <sheetData>
    <row r="1" spans="2:10" ht="15.75" x14ac:dyDescent="0.25">
      <c r="B1" s="1175" t="s">
        <v>905</v>
      </c>
      <c r="C1" s="1175"/>
      <c r="D1" s="1175"/>
      <c r="E1" s="1175"/>
      <c r="F1" s="1175"/>
      <c r="G1" s="1175"/>
      <c r="H1" s="1175"/>
      <c r="I1" s="1175"/>
    </row>
    <row r="2" spans="2:10" ht="15.75" x14ac:dyDescent="0.25">
      <c r="B2" s="28"/>
      <c r="C2" s="28"/>
      <c r="D2" s="28"/>
      <c r="E2" s="28"/>
      <c r="F2" s="28"/>
      <c r="G2" s="28"/>
      <c r="H2" s="56"/>
      <c r="I2" s="228"/>
    </row>
    <row r="3" spans="2:10" ht="15.75" x14ac:dyDescent="0.25">
      <c r="B3" s="246" t="s">
        <v>1</v>
      </c>
      <c r="C3" s="64"/>
      <c r="D3" s="28"/>
      <c r="E3" s="28"/>
      <c r="F3" s="28"/>
      <c r="G3" s="28"/>
      <c r="H3" s="4"/>
      <c r="I3" s="4"/>
    </row>
    <row r="4" spans="2:10" ht="15.75" x14ac:dyDescent="0.25">
      <c r="B4" s="94"/>
      <c r="C4" s="1186" t="s">
        <v>181</v>
      </c>
      <c r="D4" s="1194" t="s">
        <v>212</v>
      </c>
      <c r="E4" s="1192"/>
      <c r="F4" s="1192"/>
      <c r="G4" s="1193"/>
      <c r="H4" s="1194" t="s">
        <v>213</v>
      </c>
      <c r="I4" s="1192"/>
      <c r="J4" s="1193"/>
    </row>
    <row r="5" spans="2:10" ht="47.25" x14ac:dyDescent="0.25">
      <c r="B5" s="82"/>
      <c r="C5" s="1241"/>
      <c r="D5" s="247" t="s">
        <v>103</v>
      </c>
      <c r="E5" s="248" t="s">
        <v>104</v>
      </c>
      <c r="F5" s="248" t="s">
        <v>105</v>
      </c>
      <c r="G5" s="249" t="s">
        <v>106</v>
      </c>
      <c r="H5" s="247" t="s">
        <v>107</v>
      </c>
      <c r="I5" s="96" t="s">
        <v>108</v>
      </c>
      <c r="J5" s="249" t="s">
        <v>211</v>
      </c>
    </row>
    <row r="6" spans="2:10" ht="15.75" x14ac:dyDescent="0.25">
      <c r="B6" s="226"/>
      <c r="C6" s="14"/>
      <c r="D6" s="14"/>
      <c r="E6" s="55"/>
      <c r="F6" s="55"/>
      <c r="G6" s="99"/>
      <c r="H6" s="14"/>
      <c r="I6" s="55"/>
      <c r="J6" s="307"/>
    </row>
    <row r="7" spans="2:10" ht="15.75" x14ac:dyDescent="0.25">
      <c r="B7" s="11" t="s">
        <v>789</v>
      </c>
      <c r="C7" s="14"/>
      <c r="D7" s="14"/>
      <c r="E7" s="55"/>
      <c r="F7" s="55"/>
      <c r="G7" s="99"/>
      <c r="H7" s="14"/>
      <c r="I7" s="55"/>
      <c r="J7" s="105"/>
    </row>
    <row r="8" spans="2:10" ht="15.75" x14ac:dyDescent="0.25">
      <c r="B8" s="14" t="s">
        <v>843</v>
      </c>
      <c r="C8" s="237">
        <v>149</v>
      </c>
      <c r="D8" s="15">
        <v>149</v>
      </c>
      <c r="E8" s="64">
        <v>0</v>
      </c>
      <c r="F8" s="64">
        <v>8.11</v>
      </c>
      <c r="G8" s="16">
        <v>7.1</v>
      </c>
      <c r="H8" s="15">
        <v>1.01</v>
      </c>
      <c r="I8" s="64">
        <v>0</v>
      </c>
      <c r="J8" s="16">
        <v>13.18</v>
      </c>
    </row>
    <row r="9" spans="2:10" ht="15.75" x14ac:dyDescent="0.25">
      <c r="B9" s="14" t="s">
        <v>9</v>
      </c>
      <c r="C9" s="237">
        <v>76</v>
      </c>
      <c r="D9" s="15">
        <v>76</v>
      </c>
      <c r="E9" s="64">
        <v>2.0499999999999998</v>
      </c>
      <c r="F9" s="64">
        <v>0</v>
      </c>
      <c r="G9" s="16">
        <v>1.03</v>
      </c>
      <c r="H9" s="15">
        <v>1.03</v>
      </c>
      <c r="I9" s="64">
        <v>0</v>
      </c>
      <c r="J9" s="16">
        <v>0</v>
      </c>
    </row>
    <row r="10" spans="2:10" ht="15.75" x14ac:dyDescent="0.25">
      <c r="B10" s="14" t="s">
        <v>844</v>
      </c>
      <c r="C10" s="237">
        <v>41</v>
      </c>
      <c r="D10" s="15">
        <v>41</v>
      </c>
      <c r="E10" s="64">
        <v>0</v>
      </c>
      <c r="F10" s="64">
        <v>1.05</v>
      </c>
      <c r="G10" s="16">
        <v>3.15</v>
      </c>
      <c r="H10" s="15">
        <v>1.05</v>
      </c>
      <c r="I10" s="64">
        <v>0</v>
      </c>
      <c r="J10" s="16">
        <v>0</v>
      </c>
    </row>
    <row r="11" spans="2:10" ht="15.75" x14ac:dyDescent="0.25">
      <c r="B11" s="14" t="s">
        <v>10</v>
      </c>
      <c r="C11" s="237">
        <v>2434</v>
      </c>
      <c r="D11" s="15">
        <v>2409.7600000000002</v>
      </c>
      <c r="E11" s="64">
        <v>55.35</v>
      </c>
      <c r="F11" s="64">
        <v>32.25</v>
      </c>
      <c r="G11" s="16">
        <v>32.28</v>
      </c>
      <c r="H11" s="15">
        <v>51.2</v>
      </c>
      <c r="I11" s="64">
        <v>13.68</v>
      </c>
      <c r="J11" s="16">
        <v>156.25</v>
      </c>
    </row>
    <row r="12" spans="2:10" ht="15.75" x14ac:dyDescent="0.25">
      <c r="B12" s="14" t="s">
        <v>11</v>
      </c>
      <c r="C12" s="15">
        <v>415</v>
      </c>
      <c r="D12" s="15">
        <v>411.92</v>
      </c>
      <c r="E12" s="64">
        <v>10.28</v>
      </c>
      <c r="F12" s="64">
        <v>3.09</v>
      </c>
      <c r="G12" s="16">
        <v>4.1100000000000003</v>
      </c>
      <c r="H12" s="15">
        <v>16.57</v>
      </c>
      <c r="I12" s="64">
        <v>4.1100000000000003</v>
      </c>
      <c r="J12" s="16">
        <v>33.369999999999997</v>
      </c>
    </row>
    <row r="13" spans="2:10" ht="15.75" x14ac:dyDescent="0.25">
      <c r="B13" s="14" t="s">
        <v>12</v>
      </c>
      <c r="C13" s="15">
        <v>2019</v>
      </c>
      <c r="D13" s="15">
        <v>1997.85</v>
      </c>
      <c r="E13" s="64">
        <v>45.06</v>
      </c>
      <c r="F13" s="64">
        <v>29.17</v>
      </c>
      <c r="G13" s="16">
        <v>28.17</v>
      </c>
      <c r="H13" s="15">
        <v>34.630000000000003</v>
      </c>
      <c r="I13" s="64">
        <v>9.57</v>
      </c>
      <c r="J13" s="16">
        <v>122.88</v>
      </c>
    </row>
    <row r="14" spans="2:10" ht="15.75" x14ac:dyDescent="0.25">
      <c r="B14" s="14" t="s">
        <v>13</v>
      </c>
      <c r="C14" s="237">
        <v>723</v>
      </c>
      <c r="D14" s="15">
        <v>723</v>
      </c>
      <c r="E14" s="64">
        <v>1.04</v>
      </c>
      <c r="F14" s="64">
        <v>12.45</v>
      </c>
      <c r="G14" s="16">
        <v>5.19</v>
      </c>
      <c r="H14" s="15">
        <v>14</v>
      </c>
      <c r="I14" s="64">
        <v>5.57</v>
      </c>
      <c r="J14" s="16">
        <v>15.58</v>
      </c>
    </row>
    <row r="15" spans="2:10" ht="15.75" x14ac:dyDescent="0.25">
      <c r="B15" s="14" t="s">
        <v>11</v>
      </c>
      <c r="C15" s="237">
        <v>493</v>
      </c>
      <c r="D15" s="15">
        <v>493</v>
      </c>
      <c r="E15" s="64">
        <v>1.04</v>
      </c>
      <c r="F15" s="64">
        <v>12.45</v>
      </c>
      <c r="G15" s="16">
        <v>4.1500000000000004</v>
      </c>
      <c r="H15" s="15">
        <v>11.42</v>
      </c>
      <c r="I15" s="64">
        <v>3.11</v>
      </c>
      <c r="J15" s="16">
        <v>12.45</v>
      </c>
    </row>
    <row r="16" spans="2:10" ht="15.75" x14ac:dyDescent="0.25">
      <c r="B16" s="14" t="s">
        <v>12</v>
      </c>
      <c r="C16" s="237">
        <v>230</v>
      </c>
      <c r="D16" s="15">
        <v>230</v>
      </c>
      <c r="E16" s="64">
        <v>0</v>
      </c>
      <c r="F16" s="64">
        <v>0</v>
      </c>
      <c r="G16" s="16">
        <v>1.04</v>
      </c>
      <c r="H16" s="15">
        <v>3.12</v>
      </c>
      <c r="I16" s="64">
        <v>2.4500000000000002</v>
      </c>
      <c r="J16" s="16">
        <v>3.12</v>
      </c>
    </row>
    <row r="17" spans="2:10" ht="15.75" x14ac:dyDescent="0.25">
      <c r="B17" s="14" t="s">
        <v>14</v>
      </c>
      <c r="C17" s="237">
        <v>272</v>
      </c>
      <c r="D17" s="15">
        <v>272</v>
      </c>
      <c r="E17" s="64">
        <v>2.11</v>
      </c>
      <c r="F17" s="64">
        <v>2.11</v>
      </c>
      <c r="G17" s="16">
        <v>2.11</v>
      </c>
      <c r="H17" s="15">
        <v>10.56</v>
      </c>
      <c r="I17" s="64">
        <v>0</v>
      </c>
      <c r="J17" s="16">
        <v>7.67</v>
      </c>
    </row>
    <row r="18" spans="2:10" ht="15.75" x14ac:dyDescent="0.25">
      <c r="B18" s="14" t="s">
        <v>15</v>
      </c>
      <c r="C18" s="237">
        <v>49</v>
      </c>
      <c r="D18" s="15">
        <v>49</v>
      </c>
      <c r="E18" s="64">
        <v>1.1100000000000001</v>
      </c>
      <c r="F18" s="64">
        <v>1.1100000000000001</v>
      </c>
      <c r="G18" s="16">
        <v>1.1100000000000001</v>
      </c>
      <c r="H18" s="15">
        <v>0</v>
      </c>
      <c r="I18" s="64">
        <v>0</v>
      </c>
      <c r="J18" s="16">
        <v>1.1100000000000001</v>
      </c>
    </row>
    <row r="19" spans="2:10" ht="15.75" x14ac:dyDescent="0.25">
      <c r="B19" s="14"/>
      <c r="C19" s="15"/>
      <c r="D19" s="15"/>
      <c r="E19" s="64"/>
      <c r="F19" s="64"/>
      <c r="G19" s="16"/>
      <c r="H19" s="15"/>
      <c r="I19" s="64"/>
      <c r="J19" s="86"/>
    </row>
    <row r="20" spans="2:10" ht="15.75" x14ac:dyDescent="0.25">
      <c r="B20" s="22" t="s">
        <v>109</v>
      </c>
      <c r="C20" s="23">
        <v>3744</v>
      </c>
      <c r="D20" s="23">
        <v>3719.76</v>
      </c>
      <c r="E20" s="65">
        <v>61.66</v>
      </c>
      <c r="F20" s="65">
        <v>57.1</v>
      </c>
      <c r="G20" s="24">
        <v>51.97</v>
      </c>
      <c r="H20" s="23">
        <v>79.39</v>
      </c>
      <c r="I20" s="65">
        <v>19.25</v>
      </c>
      <c r="J20" s="24">
        <v>193.78</v>
      </c>
    </row>
    <row r="21" spans="2:10" ht="15.75" x14ac:dyDescent="0.25">
      <c r="B21" s="50"/>
      <c r="C21" s="50"/>
      <c r="D21" s="244"/>
      <c r="E21" s="112"/>
      <c r="F21" s="112"/>
      <c r="G21" s="86"/>
      <c r="H21" s="244"/>
      <c r="I21" s="112"/>
      <c r="J21" s="284"/>
    </row>
    <row r="22" spans="2:10" ht="15.75" x14ac:dyDescent="0.25">
      <c r="B22" s="55"/>
      <c r="C22" s="55"/>
      <c r="D22" s="64"/>
      <c r="E22" s="64"/>
      <c r="F22" s="64"/>
      <c r="G22" s="64"/>
      <c r="H22" s="64"/>
      <c r="I22" s="64"/>
      <c r="J22" s="59"/>
    </row>
    <row r="23" spans="2:10" ht="15.75" x14ac:dyDescent="0.25">
      <c r="B23" s="55"/>
      <c r="C23" s="55"/>
      <c r="D23" s="64"/>
      <c r="E23" s="64"/>
      <c r="F23" s="64"/>
      <c r="G23" s="64"/>
      <c r="H23" s="64"/>
      <c r="I23" s="64"/>
      <c r="J23" s="59"/>
    </row>
    <row r="24" spans="2:10" ht="15.75" x14ac:dyDescent="0.25">
      <c r="B24" s="367" t="s">
        <v>31</v>
      </c>
      <c r="C24" s="366"/>
      <c r="D24" s="366"/>
      <c r="E24" s="366"/>
      <c r="F24" s="366"/>
      <c r="G24" s="366"/>
      <c r="H24" s="366"/>
      <c r="I24" s="366"/>
    </row>
    <row r="25" spans="2:10" ht="15.75" x14ac:dyDescent="0.25">
      <c r="B25" s="94"/>
      <c r="C25" s="1186" t="s">
        <v>181</v>
      </c>
      <c r="D25" s="1194" t="s">
        <v>101</v>
      </c>
      <c r="E25" s="1192"/>
      <c r="F25" s="1192"/>
      <c r="G25" s="1193"/>
      <c r="H25" s="1194" t="s">
        <v>102</v>
      </c>
      <c r="I25" s="1192"/>
      <c r="J25" s="1193"/>
    </row>
    <row r="26" spans="2:10" ht="47.25" x14ac:dyDescent="0.25">
      <c r="B26" s="250"/>
      <c r="C26" s="1241"/>
      <c r="D26" s="247" t="s">
        <v>103</v>
      </c>
      <c r="E26" s="248" t="s">
        <v>104</v>
      </c>
      <c r="F26" s="248" t="s">
        <v>105</v>
      </c>
      <c r="G26" s="249" t="s">
        <v>106</v>
      </c>
      <c r="H26" s="247" t="s">
        <v>107</v>
      </c>
      <c r="I26" s="96" t="s">
        <v>108</v>
      </c>
      <c r="J26" s="249" t="s">
        <v>211</v>
      </c>
    </row>
    <row r="27" spans="2:10" ht="15.75" x14ac:dyDescent="0.25">
      <c r="B27" s="226"/>
      <c r="C27" s="40"/>
      <c r="D27" s="55"/>
      <c r="E27" s="55"/>
      <c r="F27" s="55"/>
      <c r="G27" s="55"/>
      <c r="H27" s="14"/>
      <c r="I27" s="55"/>
      <c r="J27" s="307"/>
    </row>
    <row r="28" spans="2:10" ht="15.75" x14ac:dyDescent="0.25">
      <c r="B28" s="11" t="s">
        <v>795</v>
      </c>
      <c r="C28" s="40"/>
      <c r="D28" s="55"/>
      <c r="E28" s="55"/>
      <c r="F28" s="55"/>
      <c r="G28" s="55"/>
      <c r="H28" s="14"/>
      <c r="I28" s="55"/>
      <c r="J28" s="105"/>
    </row>
    <row r="29" spans="2:10" ht="15.75" x14ac:dyDescent="0.25">
      <c r="B29" s="14" t="s">
        <v>843</v>
      </c>
      <c r="C29" s="237">
        <v>149</v>
      </c>
      <c r="D29" s="68">
        <f>D8/$C8</f>
        <v>1</v>
      </c>
      <c r="E29" s="69">
        <f t="shared" ref="E29:J29" si="0">E8/$C8</f>
        <v>0</v>
      </c>
      <c r="F29" s="69">
        <f t="shared" si="0"/>
        <v>5.442953020134228E-2</v>
      </c>
      <c r="G29" s="70">
        <f t="shared" si="0"/>
        <v>4.7651006711409392E-2</v>
      </c>
      <c r="H29" s="68">
        <f t="shared" si="0"/>
        <v>6.7785234899328858E-3</v>
      </c>
      <c r="I29" s="69">
        <f t="shared" si="0"/>
        <v>0</v>
      </c>
      <c r="J29" s="70">
        <f t="shared" si="0"/>
        <v>8.8456375838926168E-2</v>
      </c>
    </row>
    <row r="30" spans="2:10" ht="15.75" x14ac:dyDescent="0.25">
      <c r="B30" s="14" t="s">
        <v>9</v>
      </c>
      <c r="C30" s="237">
        <v>76</v>
      </c>
      <c r="D30" s="68">
        <f t="shared" ref="D30:J30" si="1">D9/$C9</f>
        <v>1</v>
      </c>
      <c r="E30" s="69">
        <f t="shared" si="1"/>
        <v>2.6973684210526313E-2</v>
      </c>
      <c r="F30" s="69">
        <f t="shared" si="1"/>
        <v>0</v>
      </c>
      <c r="G30" s="70">
        <f t="shared" si="1"/>
        <v>1.3552631578947368E-2</v>
      </c>
      <c r="H30" s="68">
        <f t="shared" si="1"/>
        <v>1.3552631578947368E-2</v>
      </c>
      <c r="I30" s="69">
        <f t="shared" si="1"/>
        <v>0</v>
      </c>
      <c r="J30" s="70">
        <f t="shared" si="1"/>
        <v>0</v>
      </c>
    </row>
    <row r="31" spans="2:10" ht="15.75" x14ac:dyDescent="0.25">
      <c r="B31" s="14" t="s">
        <v>844</v>
      </c>
      <c r="C31" s="237">
        <v>41</v>
      </c>
      <c r="D31" s="68">
        <f t="shared" ref="D31:J31" si="2">D10/$C10</f>
        <v>1</v>
      </c>
      <c r="E31" s="69">
        <f t="shared" si="2"/>
        <v>0</v>
      </c>
      <c r="F31" s="69">
        <f t="shared" si="2"/>
        <v>2.5609756097560978E-2</v>
      </c>
      <c r="G31" s="70">
        <f t="shared" si="2"/>
        <v>7.6829268292682926E-2</v>
      </c>
      <c r="H31" s="68">
        <f t="shared" si="2"/>
        <v>2.5609756097560978E-2</v>
      </c>
      <c r="I31" s="69">
        <f t="shared" si="2"/>
        <v>0</v>
      </c>
      <c r="J31" s="70">
        <f t="shared" si="2"/>
        <v>0</v>
      </c>
    </row>
    <row r="32" spans="2:10" ht="15.75" x14ac:dyDescent="0.25">
      <c r="B32" s="14" t="s">
        <v>10</v>
      </c>
      <c r="C32" s="237">
        <v>2434</v>
      </c>
      <c r="D32" s="68">
        <f t="shared" ref="D32:J32" si="3">D11/$C11</f>
        <v>0.99004108463434681</v>
      </c>
      <c r="E32" s="69">
        <f t="shared" si="3"/>
        <v>2.2740345110928515E-2</v>
      </c>
      <c r="F32" s="69">
        <f t="shared" si="3"/>
        <v>1.3249794576828266E-2</v>
      </c>
      <c r="G32" s="70">
        <f t="shared" si="3"/>
        <v>1.3262119967132294E-2</v>
      </c>
      <c r="H32" s="68">
        <f t="shared" si="3"/>
        <v>2.1035332785538211E-2</v>
      </c>
      <c r="I32" s="69">
        <f t="shared" si="3"/>
        <v>5.6203779786359901E-3</v>
      </c>
      <c r="J32" s="70">
        <f t="shared" si="3"/>
        <v>6.4194741166803612E-2</v>
      </c>
    </row>
    <row r="33" spans="2:10" ht="15.75" x14ac:dyDescent="0.25">
      <c r="B33" s="14" t="s">
        <v>11</v>
      </c>
      <c r="C33" s="15">
        <v>415</v>
      </c>
      <c r="D33" s="68">
        <f t="shared" ref="D33:J33" si="4">D12/$C12</f>
        <v>0.99257831325301205</v>
      </c>
      <c r="E33" s="69">
        <f t="shared" si="4"/>
        <v>2.4771084337349397E-2</v>
      </c>
      <c r="F33" s="69">
        <f t="shared" si="4"/>
        <v>7.4457831325301198E-3</v>
      </c>
      <c r="G33" s="70">
        <f t="shared" si="4"/>
        <v>9.9036144578313265E-3</v>
      </c>
      <c r="H33" s="68">
        <f t="shared" si="4"/>
        <v>3.9927710843373494E-2</v>
      </c>
      <c r="I33" s="69">
        <f t="shared" si="4"/>
        <v>9.9036144578313265E-3</v>
      </c>
      <c r="J33" s="70">
        <f t="shared" si="4"/>
        <v>8.0409638554216858E-2</v>
      </c>
    </row>
    <row r="34" spans="2:10" ht="15.75" x14ac:dyDescent="0.25">
      <c r="B34" s="14" t="s">
        <v>12</v>
      </c>
      <c r="C34" s="15">
        <v>2019</v>
      </c>
      <c r="D34" s="68">
        <f t="shared" ref="D34:J34" si="5">D13/$C13</f>
        <v>0.98952451708766709</v>
      </c>
      <c r="E34" s="69">
        <f t="shared" si="5"/>
        <v>2.2317979197622587E-2</v>
      </c>
      <c r="F34" s="69">
        <f t="shared" si="5"/>
        <v>1.4447746409113423E-2</v>
      </c>
      <c r="G34" s="70">
        <f t="shared" si="5"/>
        <v>1.3952451708766717E-2</v>
      </c>
      <c r="H34" s="68">
        <f t="shared" si="5"/>
        <v>1.7152055473006439E-2</v>
      </c>
      <c r="I34" s="69">
        <f t="shared" si="5"/>
        <v>4.7399702823179794E-3</v>
      </c>
      <c r="J34" s="70">
        <f t="shared" si="5"/>
        <v>6.0861812778603266E-2</v>
      </c>
    </row>
    <row r="35" spans="2:10" ht="15.75" x14ac:dyDescent="0.25">
      <c r="B35" s="14" t="s">
        <v>13</v>
      </c>
      <c r="C35" s="237">
        <v>723</v>
      </c>
      <c r="D35" s="68">
        <f t="shared" ref="D35:J35" si="6">D14/$C14</f>
        <v>1</v>
      </c>
      <c r="E35" s="69">
        <f t="shared" si="6"/>
        <v>1.4384508990318119E-3</v>
      </c>
      <c r="F35" s="69">
        <f t="shared" si="6"/>
        <v>1.7219917012448131E-2</v>
      </c>
      <c r="G35" s="70">
        <f t="shared" si="6"/>
        <v>7.178423236514523E-3</v>
      </c>
      <c r="H35" s="68">
        <f t="shared" si="6"/>
        <v>1.9363762102351315E-2</v>
      </c>
      <c r="I35" s="69">
        <f t="shared" si="6"/>
        <v>7.7040110650069158E-3</v>
      </c>
      <c r="J35" s="70">
        <f t="shared" si="6"/>
        <v>2.1549100968188104E-2</v>
      </c>
    </row>
    <row r="36" spans="2:10" ht="15.75" x14ac:dyDescent="0.25">
      <c r="B36" s="14" t="s">
        <v>11</v>
      </c>
      <c r="C36" s="237">
        <v>493</v>
      </c>
      <c r="D36" s="68">
        <f t="shared" ref="D36:J36" si="7">D15/$C15</f>
        <v>1</v>
      </c>
      <c r="E36" s="69">
        <f t="shared" si="7"/>
        <v>2.1095334685598379E-3</v>
      </c>
      <c r="F36" s="69">
        <f t="shared" si="7"/>
        <v>2.5253549695740365E-2</v>
      </c>
      <c r="G36" s="70">
        <f t="shared" si="7"/>
        <v>8.4178498985801216E-3</v>
      </c>
      <c r="H36" s="68">
        <f t="shared" si="7"/>
        <v>2.3164300202839758E-2</v>
      </c>
      <c r="I36" s="69">
        <f t="shared" si="7"/>
        <v>6.3083164300202837E-3</v>
      </c>
      <c r="J36" s="70">
        <f t="shared" si="7"/>
        <v>2.5253549695740365E-2</v>
      </c>
    </row>
    <row r="37" spans="2:10" ht="15.75" x14ac:dyDescent="0.25">
      <c r="B37" s="14" t="s">
        <v>12</v>
      </c>
      <c r="C37" s="237">
        <v>230</v>
      </c>
      <c r="D37" s="68">
        <f t="shared" ref="D37:J37" si="8">D16/$C16</f>
        <v>1</v>
      </c>
      <c r="E37" s="69">
        <f t="shared" si="8"/>
        <v>0</v>
      </c>
      <c r="F37" s="69">
        <f t="shared" si="8"/>
        <v>0</v>
      </c>
      <c r="G37" s="70">
        <f t="shared" si="8"/>
        <v>4.5217391304347831E-3</v>
      </c>
      <c r="H37" s="68">
        <f t="shared" si="8"/>
        <v>1.3565217391304348E-2</v>
      </c>
      <c r="I37" s="69">
        <f t="shared" si="8"/>
        <v>1.0652173913043479E-2</v>
      </c>
      <c r="J37" s="70">
        <f t="shared" si="8"/>
        <v>1.3565217391304348E-2</v>
      </c>
    </row>
    <row r="38" spans="2:10" ht="15.75" x14ac:dyDescent="0.25">
      <c r="B38" s="14" t="s">
        <v>14</v>
      </c>
      <c r="C38" s="237">
        <v>272</v>
      </c>
      <c r="D38" s="68">
        <f t="shared" ref="D38:J38" si="9">D17/$C17</f>
        <v>1</v>
      </c>
      <c r="E38" s="69">
        <f t="shared" si="9"/>
        <v>7.7573529411764704E-3</v>
      </c>
      <c r="F38" s="69">
        <f t="shared" si="9"/>
        <v>7.7573529411764704E-3</v>
      </c>
      <c r="G38" s="70">
        <f t="shared" si="9"/>
        <v>7.7573529411764704E-3</v>
      </c>
      <c r="H38" s="68">
        <f t="shared" si="9"/>
        <v>3.8823529411764708E-2</v>
      </c>
      <c r="I38" s="69">
        <f t="shared" si="9"/>
        <v>0</v>
      </c>
      <c r="J38" s="70">
        <f t="shared" si="9"/>
        <v>2.8198529411764706E-2</v>
      </c>
    </row>
    <row r="39" spans="2:10" ht="15.75" x14ac:dyDescent="0.25">
      <c r="B39" s="14" t="s">
        <v>15</v>
      </c>
      <c r="C39" s="237">
        <v>49</v>
      </c>
      <c r="D39" s="68">
        <f t="shared" ref="D39:J39" si="10">D18/$C18</f>
        <v>1</v>
      </c>
      <c r="E39" s="69">
        <f t="shared" si="10"/>
        <v>2.2653061224489797E-2</v>
      </c>
      <c r="F39" s="69">
        <f t="shared" si="10"/>
        <v>2.2653061224489797E-2</v>
      </c>
      <c r="G39" s="70">
        <f t="shared" si="10"/>
        <v>2.2653061224489797E-2</v>
      </c>
      <c r="H39" s="68">
        <f t="shared" si="10"/>
        <v>0</v>
      </c>
      <c r="I39" s="69">
        <f t="shared" si="10"/>
        <v>0</v>
      </c>
      <c r="J39" s="70">
        <f t="shared" si="10"/>
        <v>2.2653061224489797E-2</v>
      </c>
    </row>
    <row r="40" spans="2:10" ht="15.75" x14ac:dyDescent="0.25">
      <c r="B40" s="14"/>
      <c r="C40" s="15"/>
      <c r="D40" s="87"/>
      <c r="E40" s="88"/>
      <c r="F40" s="88"/>
      <c r="G40" s="89"/>
      <c r="H40" s="15"/>
      <c r="I40" s="64"/>
      <c r="J40" s="105"/>
    </row>
    <row r="41" spans="2:10" ht="15.75" x14ac:dyDescent="0.25">
      <c r="B41" s="22" t="s">
        <v>109</v>
      </c>
      <c r="C41" s="23">
        <v>3744</v>
      </c>
      <c r="D41" s="71">
        <f t="shared" ref="D41:J41" si="11">D20/$C20</f>
        <v>0.99352564102564112</v>
      </c>
      <c r="E41" s="72">
        <f t="shared" si="11"/>
        <v>1.6469017094017092E-2</v>
      </c>
      <c r="F41" s="72">
        <f t="shared" si="11"/>
        <v>1.5251068376068376E-2</v>
      </c>
      <c r="G41" s="73">
        <f t="shared" si="11"/>
        <v>1.3880876068376067E-2</v>
      </c>
      <c r="H41" s="71">
        <f t="shared" si="11"/>
        <v>2.1204594017094017E-2</v>
      </c>
      <c r="I41" s="72">
        <f t="shared" si="11"/>
        <v>5.141559829059829E-3</v>
      </c>
      <c r="J41" s="73">
        <f t="shared" si="11"/>
        <v>5.1757478632478635E-2</v>
      </c>
    </row>
    <row r="42" spans="2:10" ht="15.75" x14ac:dyDescent="0.25">
      <c r="B42" s="50"/>
      <c r="C42" s="44"/>
      <c r="D42" s="66"/>
      <c r="E42" s="66"/>
      <c r="F42" s="66"/>
      <c r="G42" s="66"/>
      <c r="H42" s="244"/>
      <c r="I42" s="112"/>
      <c r="J42" s="284"/>
    </row>
    <row r="43" spans="2:10" ht="15.75" x14ac:dyDescent="0.25">
      <c r="B43" s="28" t="s">
        <v>18</v>
      </c>
      <c r="C43" s="28"/>
      <c r="D43" s="28"/>
      <c r="E43" s="28"/>
      <c r="F43" s="28"/>
      <c r="G43" s="28"/>
      <c r="H43" s="28"/>
      <c r="I43" s="28"/>
    </row>
    <row r="45" spans="2:10" ht="15.75" customHeight="1" x14ac:dyDescent="0.25">
      <c r="B45" s="1228" t="s">
        <v>214</v>
      </c>
      <c r="C45" s="1228"/>
      <c r="D45" s="1228"/>
      <c r="E45" s="1228"/>
      <c r="F45" s="1228"/>
      <c r="G45" s="1228"/>
      <c r="H45" s="1228"/>
      <c r="I45" s="1228"/>
      <c r="J45" s="1228"/>
    </row>
    <row r="46" spans="2:10" ht="15.75" x14ac:dyDescent="0.25">
      <c r="B46" s="55" t="s">
        <v>82</v>
      </c>
    </row>
    <row r="47" spans="2:10" ht="15.75" x14ac:dyDescent="0.25">
      <c r="B47" s="929" t="s">
        <v>953</v>
      </c>
    </row>
  </sheetData>
  <mergeCells count="8">
    <mergeCell ref="B45:J45"/>
    <mergeCell ref="B1:I1"/>
    <mergeCell ref="C4:C5"/>
    <mergeCell ref="D4:G4"/>
    <mergeCell ref="C25:C26"/>
    <mergeCell ref="D25:G25"/>
    <mergeCell ref="H4:J4"/>
    <mergeCell ref="H25:J25"/>
  </mergeCells>
  <conditionalFormatting sqref="G40 D29:J39">
    <cfRule type="expression" dxfId="15" priority="2" stopIfTrue="1">
      <formula>D8&lt;11</formula>
    </cfRule>
  </conditionalFormatting>
  <conditionalFormatting sqref="D41:J41">
    <cfRule type="expression" dxfId="14" priority="1" stopIfTrue="1">
      <formula>D20&lt;11</formula>
    </cfRule>
  </conditionalFormatting>
  <pageMargins left="0.25" right="0.25" top="0.75" bottom="0.75" header="0.3" footer="0.3"/>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tint="0.39997558519241921"/>
    <pageSetUpPr fitToPage="1"/>
  </sheetPr>
  <dimension ref="B1:U50"/>
  <sheetViews>
    <sheetView topLeftCell="B1" workbookViewId="0">
      <selection activeCell="F27" sqref="F27"/>
    </sheetView>
  </sheetViews>
  <sheetFormatPr defaultRowHeight="15" x14ac:dyDescent="0.25"/>
  <cols>
    <col min="1" max="1" width="3.7109375" customWidth="1"/>
    <col min="2" max="2" width="33" customWidth="1"/>
    <col min="3" max="4" width="12.5703125" customWidth="1"/>
    <col min="5" max="5" width="11.28515625" customWidth="1"/>
    <col min="6" max="6" width="12.5703125" customWidth="1"/>
    <col min="7" max="7" width="11.85546875" customWidth="1"/>
    <col min="8" max="8" width="12.5703125" customWidth="1"/>
    <col min="9" max="9" width="11.42578125" customWidth="1"/>
    <col min="10" max="10" width="12.5703125" customWidth="1"/>
    <col min="11" max="11" width="11.85546875" customWidth="1"/>
    <col min="12" max="12" width="12.5703125" customWidth="1"/>
    <col min="13" max="13" width="11.28515625" customWidth="1"/>
    <col min="14" max="14" width="12.5703125" customWidth="1"/>
    <col min="15" max="15" width="11.28515625" customWidth="1"/>
    <col min="16" max="16" width="12.5703125" customWidth="1"/>
    <col min="17" max="17" width="11.42578125" customWidth="1"/>
    <col min="18" max="18" width="12.5703125" customWidth="1"/>
    <col min="19" max="19" width="11.7109375" customWidth="1"/>
    <col min="20" max="20" width="12.5703125" customWidth="1"/>
    <col min="21" max="21" width="11.5703125" customWidth="1"/>
  </cols>
  <sheetData>
    <row r="1" spans="2:21" ht="15.75" customHeight="1" x14ac:dyDescent="0.25">
      <c r="B1" s="1164" t="s">
        <v>999</v>
      </c>
      <c r="C1" s="1164"/>
      <c r="D1" s="1164"/>
      <c r="E1" s="1164"/>
      <c r="F1" s="1164"/>
      <c r="G1" s="1164"/>
      <c r="H1" s="1164"/>
      <c r="I1" s="1164"/>
      <c r="J1" s="1164"/>
      <c r="K1" s="1164"/>
      <c r="L1" s="1164"/>
      <c r="M1" s="1164"/>
      <c r="N1" s="1164"/>
      <c r="O1" s="1164"/>
      <c r="P1" s="1164"/>
      <c r="Q1" s="1164"/>
      <c r="R1" s="1164"/>
      <c r="S1" s="1164"/>
    </row>
    <row r="2" spans="2:21" x14ac:dyDescent="0.25">
      <c r="B2" s="296"/>
    </row>
    <row r="3" spans="2:21" ht="15.75" customHeight="1" x14ac:dyDescent="0.25">
      <c r="B3" s="163"/>
      <c r="C3" s="1165" t="s">
        <v>84</v>
      </c>
      <c r="D3" s="1166"/>
      <c r="E3" s="1166"/>
      <c r="F3" s="1166"/>
      <c r="G3" s="1166"/>
      <c r="H3" s="1166"/>
      <c r="I3" s="1166"/>
      <c r="J3" s="1166"/>
      <c r="K3" s="1166"/>
      <c r="L3" s="1166"/>
      <c r="M3" s="1166"/>
      <c r="N3" s="1166"/>
      <c r="O3" s="1166"/>
      <c r="P3" s="1166"/>
      <c r="Q3" s="1166"/>
      <c r="R3" s="1166"/>
      <c r="S3" s="1166"/>
      <c r="T3" s="1167"/>
      <c r="U3" s="1167"/>
    </row>
    <row r="4" spans="2:21" ht="15.75" customHeight="1" x14ac:dyDescent="0.25">
      <c r="B4" s="165"/>
      <c r="C4" s="1168" t="s">
        <v>72</v>
      </c>
      <c r="D4" s="1170" t="s">
        <v>73</v>
      </c>
      <c r="E4" s="1171"/>
      <c r="F4" s="1172" t="s">
        <v>74</v>
      </c>
      <c r="G4" s="1171"/>
      <c r="H4" s="1172" t="s">
        <v>75</v>
      </c>
      <c r="I4" s="1173"/>
      <c r="J4" s="1172" t="s">
        <v>76</v>
      </c>
      <c r="K4" s="1171"/>
      <c r="L4" s="1172" t="s">
        <v>77</v>
      </c>
      <c r="M4" s="1171"/>
      <c r="N4" s="1172" t="s">
        <v>78</v>
      </c>
      <c r="O4" s="1171"/>
      <c r="P4" s="1170" t="s">
        <v>79</v>
      </c>
      <c r="Q4" s="1171"/>
      <c r="R4" s="1172" t="s">
        <v>80</v>
      </c>
      <c r="S4" s="1171"/>
      <c r="T4" s="1172" t="s">
        <v>83</v>
      </c>
      <c r="U4" s="1171"/>
    </row>
    <row r="5" spans="2:21" ht="47.25" x14ac:dyDescent="0.25">
      <c r="B5" s="165"/>
      <c r="C5" s="1169"/>
      <c r="D5" s="167" t="s">
        <v>81</v>
      </c>
      <c r="E5" s="168" t="s">
        <v>1000</v>
      </c>
      <c r="F5" s="169" t="s">
        <v>81</v>
      </c>
      <c r="G5" s="1082" t="s">
        <v>1000</v>
      </c>
      <c r="H5" s="169" t="s">
        <v>81</v>
      </c>
      <c r="I5" s="1082" t="s">
        <v>1000</v>
      </c>
      <c r="J5" s="169" t="s">
        <v>81</v>
      </c>
      <c r="K5" s="1082" t="s">
        <v>1000</v>
      </c>
      <c r="L5" s="169" t="s">
        <v>81</v>
      </c>
      <c r="M5" s="1082" t="s">
        <v>1000</v>
      </c>
      <c r="N5" s="169" t="s">
        <v>81</v>
      </c>
      <c r="O5" s="1082" t="s">
        <v>1000</v>
      </c>
      <c r="P5" s="170" t="s">
        <v>81</v>
      </c>
      <c r="Q5" s="1082" t="s">
        <v>1000</v>
      </c>
      <c r="R5" s="169" t="s">
        <v>81</v>
      </c>
      <c r="S5" s="1082" t="s">
        <v>1000</v>
      </c>
      <c r="T5" s="169" t="s">
        <v>81</v>
      </c>
      <c r="U5" s="1082" t="s">
        <v>1000</v>
      </c>
    </row>
    <row r="6" spans="2:21" ht="15.75" x14ac:dyDescent="0.25">
      <c r="B6" s="171"/>
      <c r="C6" s="317"/>
      <c r="D6" s="172"/>
      <c r="E6" s="173"/>
      <c r="F6" s="171"/>
      <c r="G6" s="173"/>
      <c r="H6" s="172"/>
      <c r="I6" s="172"/>
      <c r="J6" s="171"/>
      <c r="K6" s="173"/>
      <c r="L6" s="172"/>
      <c r="M6" s="172"/>
      <c r="N6" s="171"/>
      <c r="O6" s="173"/>
      <c r="P6" s="172"/>
      <c r="Q6" s="173"/>
      <c r="R6" s="171"/>
      <c r="S6" s="173"/>
      <c r="T6" s="171"/>
      <c r="U6" s="173"/>
    </row>
    <row r="7" spans="2:21" ht="15.75" x14ac:dyDescent="0.25">
      <c r="B7" s="11" t="s">
        <v>792</v>
      </c>
      <c r="C7" s="317"/>
      <c r="D7" s="175"/>
      <c r="E7" s="176"/>
      <c r="F7" s="177"/>
      <c r="G7" s="176"/>
      <c r="H7" s="175"/>
      <c r="I7" s="175"/>
      <c r="J7" s="177"/>
      <c r="K7" s="176"/>
      <c r="L7" s="175"/>
      <c r="M7" s="175"/>
      <c r="N7" s="177"/>
      <c r="O7" s="176"/>
      <c r="P7" s="175"/>
      <c r="Q7" s="176"/>
      <c r="R7" s="177"/>
      <c r="S7" s="176"/>
      <c r="T7" s="177"/>
      <c r="U7" s="176"/>
    </row>
    <row r="8" spans="2:21" ht="15.75" x14ac:dyDescent="0.25">
      <c r="B8" s="14" t="s">
        <v>8</v>
      </c>
      <c r="C8" s="318">
        <v>32660</v>
      </c>
      <c r="D8" s="180">
        <v>800</v>
      </c>
      <c r="E8" s="1083">
        <v>1.4</v>
      </c>
      <c r="F8" s="181">
        <v>3830</v>
      </c>
      <c r="G8" s="1083">
        <v>6.7</v>
      </c>
      <c r="H8" s="181">
        <v>4420</v>
      </c>
      <c r="I8" s="1091">
        <v>7.5</v>
      </c>
      <c r="J8" s="181">
        <v>4030</v>
      </c>
      <c r="K8" s="1083">
        <v>6.6</v>
      </c>
      <c r="L8" s="181">
        <v>4160</v>
      </c>
      <c r="M8" s="1091">
        <v>7.1</v>
      </c>
      <c r="N8" s="181">
        <v>3140</v>
      </c>
      <c r="O8" s="1083">
        <v>5.3</v>
      </c>
      <c r="P8" s="180">
        <v>2810</v>
      </c>
      <c r="Q8" s="1083">
        <v>4.7</v>
      </c>
      <c r="R8" s="181">
        <v>8990</v>
      </c>
      <c r="S8" s="1083">
        <v>3.2</v>
      </c>
      <c r="T8" s="181">
        <v>460</v>
      </c>
      <c r="U8" s="1083">
        <v>0.2</v>
      </c>
    </row>
    <row r="9" spans="2:21" ht="15.75" x14ac:dyDescent="0.25">
      <c r="B9" s="14" t="s">
        <v>843</v>
      </c>
      <c r="C9" s="318">
        <v>11440</v>
      </c>
      <c r="D9" s="182">
        <v>300</v>
      </c>
      <c r="E9" s="1083">
        <v>0.5</v>
      </c>
      <c r="F9" s="183">
        <v>1110</v>
      </c>
      <c r="G9" s="1083">
        <v>1.9</v>
      </c>
      <c r="H9" s="181">
        <v>2510</v>
      </c>
      <c r="I9" s="1091">
        <v>4.2</v>
      </c>
      <c r="J9" s="181">
        <v>3130</v>
      </c>
      <c r="K9" s="1083">
        <v>5.0999999999999996</v>
      </c>
      <c r="L9" s="181">
        <v>3100</v>
      </c>
      <c r="M9" s="1091">
        <v>5.3</v>
      </c>
      <c r="N9" s="181">
        <v>230</v>
      </c>
      <c r="O9" s="1083">
        <v>0.4</v>
      </c>
      <c r="P9" s="180">
        <v>160</v>
      </c>
      <c r="Q9" s="1083">
        <v>0.3</v>
      </c>
      <c r="R9" s="181">
        <v>600</v>
      </c>
      <c r="S9" s="1083">
        <v>0.2</v>
      </c>
      <c r="T9" s="181">
        <v>300</v>
      </c>
      <c r="U9" s="1083">
        <v>0.1</v>
      </c>
    </row>
    <row r="10" spans="2:21" ht="15.75" x14ac:dyDescent="0.25">
      <c r="B10" s="14" t="s">
        <v>9</v>
      </c>
      <c r="C10" s="318">
        <v>65480</v>
      </c>
      <c r="D10" s="182">
        <v>1120</v>
      </c>
      <c r="E10" s="1083">
        <v>2</v>
      </c>
      <c r="F10" s="183">
        <v>1390</v>
      </c>
      <c r="G10" s="1083">
        <v>2.4</v>
      </c>
      <c r="H10" s="181">
        <v>3150</v>
      </c>
      <c r="I10" s="1091">
        <v>5.3</v>
      </c>
      <c r="J10" s="181">
        <v>12700</v>
      </c>
      <c r="K10" s="1083">
        <v>20.8</v>
      </c>
      <c r="L10" s="181">
        <v>12910</v>
      </c>
      <c r="M10" s="1091">
        <v>22.2</v>
      </c>
      <c r="N10" s="181">
        <v>11440</v>
      </c>
      <c r="O10" s="1083">
        <v>19.100000000000001</v>
      </c>
      <c r="P10" s="180">
        <v>8080</v>
      </c>
      <c r="Q10" s="1083">
        <v>13.5</v>
      </c>
      <c r="R10" s="181">
        <v>13910</v>
      </c>
      <c r="S10" s="1083">
        <v>5</v>
      </c>
      <c r="T10" s="181">
        <v>780</v>
      </c>
      <c r="U10" s="1083">
        <v>0.3</v>
      </c>
    </row>
    <row r="11" spans="2:21" ht="15.75" x14ac:dyDescent="0.25">
      <c r="B11" s="14" t="s">
        <v>844</v>
      </c>
      <c r="C11" s="318">
        <v>3960</v>
      </c>
      <c r="D11" s="182">
        <v>0</v>
      </c>
      <c r="E11" s="1083">
        <v>0</v>
      </c>
      <c r="F11" s="183">
        <v>10</v>
      </c>
      <c r="G11" s="1083">
        <v>0</v>
      </c>
      <c r="H11" s="181">
        <v>0</v>
      </c>
      <c r="I11" s="1091">
        <v>0</v>
      </c>
      <c r="J11" s="181">
        <v>20</v>
      </c>
      <c r="K11" s="1083">
        <v>3.7913682036487615E-4</v>
      </c>
      <c r="L11" s="181">
        <v>90</v>
      </c>
      <c r="M11" s="1091">
        <v>0.1</v>
      </c>
      <c r="N11" s="181">
        <v>200</v>
      </c>
      <c r="O11" s="1083">
        <v>0.3</v>
      </c>
      <c r="P11" s="180">
        <v>320</v>
      </c>
      <c r="Q11" s="1083">
        <v>0.5</v>
      </c>
      <c r="R11" s="181">
        <v>2160</v>
      </c>
      <c r="S11" s="1083">
        <v>0.8</v>
      </c>
      <c r="T11" s="181">
        <v>1160</v>
      </c>
      <c r="U11" s="1083">
        <v>0.5</v>
      </c>
    </row>
    <row r="12" spans="2:21" ht="15.75" x14ac:dyDescent="0.25">
      <c r="B12" s="300" t="s">
        <v>10</v>
      </c>
      <c r="C12" s="988">
        <v>143000</v>
      </c>
      <c r="D12" s="989">
        <v>2420</v>
      </c>
      <c r="E12" s="1084">
        <v>4.3</v>
      </c>
      <c r="F12" s="991">
        <v>12680</v>
      </c>
      <c r="G12" s="1084">
        <v>22.1</v>
      </c>
      <c r="H12" s="992">
        <v>19480</v>
      </c>
      <c r="I12" s="1092">
        <v>32.9</v>
      </c>
      <c r="J12" s="992">
        <v>45720</v>
      </c>
      <c r="K12" s="1084">
        <v>74.900000000000006</v>
      </c>
      <c r="L12" s="992">
        <v>54080</v>
      </c>
      <c r="M12" s="1092">
        <v>92.9</v>
      </c>
      <c r="N12" s="992">
        <v>2790</v>
      </c>
      <c r="O12" s="1084">
        <v>4.7</v>
      </c>
      <c r="P12" s="994">
        <v>1430</v>
      </c>
      <c r="Q12" s="1084">
        <v>2.4</v>
      </c>
      <c r="R12" s="992">
        <v>4090</v>
      </c>
      <c r="S12" s="1084">
        <v>1.5</v>
      </c>
      <c r="T12" s="992">
        <v>300</v>
      </c>
      <c r="U12" s="1084">
        <v>0.1</v>
      </c>
    </row>
    <row r="13" spans="2:21" ht="31.5" x14ac:dyDescent="0.25">
      <c r="B13" s="987" t="s">
        <v>960</v>
      </c>
      <c r="C13" s="318">
        <v>33710</v>
      </c>
      <c r="D13" s="182">
        <v>750</v>
      </c>
      <c r="E13" s="1083">
        <v>1.3</v>
      </c>
      <c r="F13" s="183">
        <v>3190</v>
      </c>
      <c r="G13" s="1083">
        <v>5.6</v>
      </c>
      <c r="H13" s="181">
        <v>5370</v>
      </c>
      <c r="I13" s="1091">
        <v>9.1</v>
      </c>
      <c r="J13" s="181">
        <v>8380</v>
      </c>
      <c r="K13" s="1083">
        <v>13.7</v>
      </c>
      <c r="L13" s="181">
        <v>8780</v>
      </c>
      <c r="M13" s="1091">
        <v>15.1</v>
      </c>
      <c r="N13" s="181">
        <v>1590</v>
      </c>
      <c r="O13" s="1083">
        <v>2.7</v>
      </c>
      <c r="P13" s="180">
        <v>1380</v>
      </c>
      <c r="Q13" s="1083">
        <v>2.2999999999999998</v>
      </c>
      <c r="R13" s="181">
        <v>4000</v>
      </c>
      <c r="S13" s="1083">
        <v>1.4</v>
      </c>
      <c r="T13" s="181">
        <v>270</v>
      </c>
      <c r="U13" s="1083">
        <v>0.1</v>
      </c>
    </row>
    <row r="14" spans="2:21" ht="31.5" x14ac:dyDescent="0.25">
      <c r="B14" s="987" t="s">
        <v>959</v>
      </c>
      <c r="C14" s="318">
        <v>109290</v>
      </c>
      <c r="D14" s="182">
        <v>1670</v>
      </c>
      <c r="E14" s="1083">
        <v>3</v>
      </c>
      <c r="F14" s="183">
        <v>9490</v>
      </c>
      <c r="G14" s="1083">
        <v>16.5</v>
      </c>
      <c r="H14" s="181">
        <v>14110</v>
      </c>
      <c r="I14" s="1091">
        <v>23.8</v>
      </c>
      <c r="J14" s="181">
        <v>37330</v>
      </c>
      <c r="K14" s="1083">
        <v>61.2</v>
      </c>
      <c r="L14" s="181">
        <v>45310</v>
      </c>
      <c r="M14" s="1091">
        <v>77.8</v>
      </c>
      <c r="N14" s="181">
        <v>1200</v>
      </c>
      <c r="O14" s="1083">
        <v>2</v>
      </c>
      <c r="P14" s="180">
        <v>50</v>
      </c>
      <c r="Q14" s="1083">
        <v>0.1</v>
      </c>
      <c r="R14" s="181">
        <v>100</v>
      </c>
      <c r="S14" s="1083">
        <v>0</v>
      </c>
      <c r="T14" s="181">
        <v>30</v>
      </c>
      <c r="U14" s="1083">
        <v>0</v>
      </c>
    </row>
    <row r="15" spans="2:21" ht="15.75" x14ac:dyDescent="0.25">
      <c r="B15" s="300" t="s">
        <v>13</v>
      </c>
      <c r="C15" s="988">
        <v>47890</v>
      </c>
      <c r="D15" s="989">
        <v>30</v>
      </c>
      <c r="E15" s="1084">
        <v>4.9771746274224204E-4</v>
      </c>
      <c r="F15" s="991">
        <v>50</v>
      </c>
      <c r="G15" s="1084">
        <v>0.1</v>
      </c>
      <c r="H15" s="992">
        <v>100</v>
      </c>
      <c r="I15" s="1092">
        <v>0.2</v>
      </c>
      <c r="J15" s="992">
        <v>130</v>
      </c>
      <c r="K15" s="1084">
        <v>0.2</v>
      </c>
      <c r="L15" s="992">
        <v>910</v>
      </c>
      <c r="M15" s="1092">
        <v>1.6</v>
      </c>
      <c r="N15" s="992">
        <v>6610</v>
      </c>
      <c r="O15" s="1084">
        <v>11.1</v>
      </c>
      <c r="P15" s="994">
        <v>7440</v>
      </c>
      <c r="Q15" s="1084">
        <v>12.5</v>
      </c>
      <c r="R15" s="992">
        <v>31010</v>
      </c>
      <c r="S15" s="1084">
        <v>11.2</v>
      </c>
      <c r="T15" s="992">
        <v>1620</v>
      </c>
      <c r="U15" s="1084">
        <v>0.7</v>
      </c>
    </row>
    <row r="16" spans="2:21" ht="31.5" x14ac:dyDescent="0.25">
      <c r="B16" s="987" t="s">
        <v>960</v>
      </c>
      <c r="C16" s="318">
        <v>36720</v>
      </c>
      <c r="D16" s="182">
        <v>30</v>
      </c>
      <c r="E16" s="1083">
        <v>4.9771746274224204E-4</v>
      </c>
      <c r="F16" s="183">
        <v>50</v>
      </c>
      <c r="G16" s="1083">
        <v>0.1</v>
      </c>
      <c r="H16" s="181">
        <v>100</v>
      </c>
      <c r="I16" s="1091">
        <v>0.2</v>
      </c>
      <c r="J16" s="181">
        <v>120</v>
      </c>
      <c r="K16" s="1083">
        <v>0.2</v>
      </c>
      <c r="L16" s="181">
        <v>750</v>
      </c>
      <c r="M16" s="1091">
        <v>1.3</v>
      </c>
      <c r="N16" s="181">
        <v>5110</v>
      </c>
      <c r="O16" s="1083">
        <v>8.5</v>
      </c>
      <c r="P16" s="180">
        <v>5810</v>
      </c>
      <c r="Q16" s="1083">
        <v>9.6999999999999993</v>
      </c>
      <c r="R16" s="181">
        <v>23570</v>
      </c>
      <c r="S16" s="1083">
        <v>8.5</v>
      </c>
      <c r="T16" s="181">
        <v>1200</v>
      </c>
      <c r="U16" s="1083">
        <v>0.5</v>
      </c>
    </row>
    <row r="17" spans="2:21" ht="31.5" x14ac:dyDescent="0.25">
      <c r="B17" s="987" t="s">
        <v>959</v>
      </c>
      <c r="C17" s="318">
        <v>11170</v>
      </c>
      <c r="D17" s="182">
        <v>0</v>
      </c>
      <c r="E17" s="1083">
        <v>0</v>
      </c>
      <c r="F17" s="183">
        <v>0</v>
      </c>
      <c r="G17" s="1083">
        <v>0</v>
      </c>
      <c r="H17" s="181">
        <v>0</v>
      </c>
      <c r="I17" s="1091">
        <v>0</v>
      </c>
      <c r="J17" s="181">
        <v>10</v>
      </c>
      <c r="K17" s="1083">
        <v>1.7293097513400104E-4</v>
      </c>
      <c r="L17" s="181">
        <v>160</v>
      </c>
      <c r="M17" s="1091">
        <v>0.3</v>
      </c>
      <c r="N17" s="181">
        <v>1500</v>
      </c>
      <c r="O17" s="1083">
        <v>2.5</v>
      </c>
      <c r="P17" s="180">
        <v>1620</v>
      </c>
      <c r="Q17" s="1083">
        <v>2.7</v>
      </c>
      <c r="R17" s="181">
        <v>7440</v>
      </c>
      <c r="S17" s="1083">
        <v>2.7</v>
      </c>
      <c r="T17" s="181">
        <v>420</v>
      </c>
      <c r="U17" s="1083">
        <v>0.2</v>
      </c>
    </row>
    <row r="18" spans="2:21" ht="15.75" x14ac:dyDescent="0.25">
      <c r="B18" s="14" t="s">
        <v>14</v>
      </c>
      <c r="C18" s="318">
        <v>6780</v>
      </c>
      <c r="D18" s="182">
        <v>20</v>
      </c>
      <c r="E18" s="1083">
        <v>3.9398191733129649E-4</v>
      </c>
      <c r="F18" s="183">
        <v>50</v>
      </c>
      <c r="G18" s="1083">
        <v>0.1</v>
      </c>
      <c r="H18" s="181">
        <v>2630</v>
      </c>
      <c r="I18" s="1091">
        <v>4.4000000000000004</v>
      </c>
      <c r="J18" s="181">
        <v>2670</v>
      </c>
      <c r="K18" s="1083">
        <v>4.4000000000000004</v>
      </c>
      <c r="L18" s="181">
        <v>1200</v>
      </c>
      <c r="M18" s="1091">
        <v>2.1</v>
      </c>
      <c r="N18" s="181">
        <v>70</v>
      </c>
      <c r="O18" s="1083">
        <v>0.1</v>
      </c>
      <c r="P18" s="180">
        <v>30</v>
      </c>
      <c r="Q18" s="1083">
        <v>0.1</v>
      </c>
      <c r="R18" s="181">
        <v>110</v>
      </c>
      <c r="S18" s="1083">
        <v>0</v>
      </c>
      <c r="T18" s="181">
        <v>0</v>
      </c>
      <c r="U18" s="1083">
        <v>0</v>
      </c>
    </row>
    <row r="19" spans="2:21" ht="15.75" x14ac:dyDescent="0.25">
      <c r="B19" s="14" t="s">
        <v>15</v>
      </c>
      <c r="C19" s="318">
        <v>3670</v>
      </c>
      <c r="D19" s="182">
        <v>50</v>
      </c>
      <c r="E19" s="1083">
        <v>0.1</v>
      </c>
      <c r="F19" s="183">
        <v>170</v>
      </c>
      <c r="G19" s="1083">
        <v>0.3</v>
      </c>
      <c r="H19" s="181">
        <v>360</v>
      </c>
      <c r="I19" s="1091">
        <v>0.6</v>
      </c>
      <c r="J19" s="181">
        <v>470</v>
      </c>
      <c r="K19" s="1083">
        <v>0.8</v>
      </c>
      <c r="L19" s="181">
        <v>380</v>
      </c>
      <c r="M19" s="1091">
        <v>0.7</v>
      </c>
      <c r="N19" s="181">
        <v>290</v>
      </c>
      <c r="O19" s="1083">
        <v>0.5</v>
      </c>
      <c r="P19" s="180">
        <v>300</v>
      </c>
      <c r="Q19" s="1083">
        <v>0.5</v>
      </c>
      <c r="R19" s="181">
        <v>1350</v>
      </c>
      <c r="S19" s="1083">
        <v>0.5</v>
      </c>
      <c r="T19" s="181">
        <v>300</v>
      </c>
      <c r="U19" s="1083">
        <v>0.1</v>
      </c>
    </row>
    <row r="20" spans="2:21" ht="15.75" x14ac:dyDescent="0.25">
      <c r="B20" s="186"/>
      <c r="C20" s="318"/>
      <c r="D20" s="187"/>
      <c r="E20" s="1085"/>
      <c r="F20" s="188"/>
      <c r="G20" s="1085"/>
      <c r="H20" s="88"/>
      <c r="I20" s="1093"/>
      <c r="J20" s="188"/>
      <c r="K20" s="1085"/>
      <c r="L20" s="88"/>
      <c r="M20" s="1093"/>
      <c r="N20" s="188"/>
      <c r="O20" s="1085"/>
      <c r="P20" s="187"/>
      <c r="Q20" s="1085"/>
      <c r="R20" s="188"/>
      <c r="S20" s="1085"/>
      <c r="T20" s="188"/>
      <c r="U20" s="1085"/>
    </row>
    <row r="21" spans="2:21" ht="15.75" x14ac:dyDescent="0.25">
      <c r="B21" s="189" t="s">
        <v>16</v>
      </c>
      <c r="C21" s="319">
        <v>314880</v>
      </c>
      <c r="D21" s="191">
        <v>4740</v>
      </c>
      <c r="E21" s="1086">
        <v>8.4</v>
      </c>
      <c r="F21" s="191">
        <v>19290</v>
      </c>
      <c r="G21" s="1089">
        <v>33.6</v>
      </c>
      <c r="H21" s="203">
        <v>32650</v>
      </c>
      <c r="I21" s="1089">
        <v>55.1</v>
      </c>
      <c r="J21" s="191">
        <v>68870</v>
      </c>
      <c r="K21" s="1089">
        <v>112.9</v>
      </c>
      <c r="L21" s="203">
        <v>76830</v>
      </c>
      <c r="M21" s="1086">
        <v>131.9</v>
      </c>
      <c r="N21" s="191">
        <v>24770</v>
      </c>
      <c r="O21" s="1089">
        <v>41.4</v>
      </c>
      <c r="P21" s="203">
        <v>20570</v>
      </c>
      <c r="Q21" s="1086">
        <v>34.5</v>
      </c>
      <c r="R21" s="191">
        <v>62220</v>
      </c>
      <c r="S21" s="1089">
        <v>22.5</v>
      </c>
      <c r="T21" s="203">
        <v>4920</v>
      </c>
      <c r="U21" s="1089">
        <v>2.2000000000000002</v>
      </c>
    </row>
    <row r="22" spans="2:21" ht="31.5" x14ac:dyDescent="0.25">
      <c r="B22" s="995" t="s">
        <v>269</v>
      </c>
      <c r="C22" s="318">
        <f>SUM(C8,C9,C11,C12,C15,C18,C19)</f>
        <v>249400</v>
      </c>
      <c r="D22" s="179">
        <f>SUM(D8,D9,D11,D12,D15,D18,D19)</f>
        <v>3620</v>
      </c>
      <c r="E22" s="1087">
        <v>6.4</v>
      </c>
      <c r="F22" s="179">
        <f>SUM(F8,F9,F11,F12,F15,F18,F19)</f>
        <v>17900</v>
      </c>
      <c r="G22" s="1090">
        <v>31.2</v>
      </c>
      <c r="H22" s="194">
        <f>SUM(H8,H9,H11,H12,H15,H18,H19)</f>
        <v>29500</v>
      </c>
      <c r="I22" s="1090">
        <v>49.8</v>
      </c>
      <c r="J22" s="179">
        <f>SUM(J8,J9,J11,J12,J15,J18,J19)</f>
        <v>56170</v>
      </c>
      <c r="K22" s="1090">
        <v>92.1</v>
      </c>
      <c r="L22" s="194">
        <f>SUM(L8,L9,L11,L12,L15,L18,L19)</f>
        <v>63920</v>
      </c>
      <c r="M22" s="1087">
        <v>109.7</v>
      </c>
      <c r="N22" s="179">
        <f>SUM(N8,N9,N11,N12,N15,N18,N19)</f>
        <v>13330</v>
      </c>
      <c r="O22" s="1090">
        <v>22.3</v>
      </c>
      <c r="P22" s="194">
        <f>SUM(P8,P9,P11,P12,P15,P18,P19)</f>
        <v>12490</v>
      </c>
      <c r="Q22" s="1087">
        <v>20.9</v>
      </c>
      <c r="R22" s="179">
        <f>SUM(R8,R9,R11,R12,R15,R18,R19)</f>
        <v>48310</v>
      </c>
      <c r="S22" s="1090">
        <v>17.5</v>
      </c>
      <c r="T22" s="194">
        <f>SUM(T8,T9,T11,T12,T15,T18,T19)</f>
        <v>4140</v>
      </c>
      <c r="U22" s="1090">
        <v>1.9</v>
      </c>
    </row>
    <row r="23" spans="2:21" ht="31.5" x14ac:dyDescent="0.25">
      <c r="B23" s="996" t="s">
        <v>194</v>
      </c>
      <c r="C23" s="320">
        <v>216740</v>
      </c>
      <c r="D23" s="321">
        <v>2820</v>
      </c>
      <c r="E23" s="1088">
        <v>5</v>
      </c>
      <c r="F23" s="321">
        <v>14070</v>
      </c>
      <c r="G23" s="1088">
        <v>24.5</v>
      </c>
      <c r="H23" s="322">
        <v>25080</v>
      </c>
      <c r="I23" s="1088">
        <v>42.4</v>
      </c>
      <c r="J23" s="321">
        <v>52140</v>
      </c>
      <c r="K23" s="1088">
        <v>85.5</v>
      </c>
      <c r="L23" s="322">
        <v>59760</v>
      </c>
      <c r="M23" s="1088">
        <v>102.6</v>
      </c>
      <c r="N23" s="321">
        <v>10190</v>
      </c>
      <c r="O23" s="1088">
        <v>17</v>
      </c>
      <c r="P23" s="322">
        <v>9680</v>
      </c>
      <c r="Q23" s="1088">
        <v>16.2</v>
      </c>
      <c r="R23" s="321">
        <v>39320</v>
      </c>
      <c r="S23" s="1088">
        <v>14.2</v>
      </c>
      <c r="T23" s="322">
        <v>3680</v>
      </c>
      <c r="U23" s="1088">
        <v>1.7</v>
      </c>
    </row>
    <row r="24" spans="2:21" ht="15.75" x14ac:dyDescent="0.25">
      <c r="B24" s="28" t="s">
        <v>192</v>
      </c>
    </row>
    <row r="25" spans="2:21" x14ac:dyDescent="0.25">
      <c r="D25" s="198"/>
      <c r="E25" s="104"/>
      <c r="F25" s="104"/>
      <c r="G25" s="104"/>
      <c r="H25" s="104"/>
      <c r="I25" s="104"/>
      <c r="J25" s="104"/>
      <c r="K25" s="199"/>
      <c r="L25" s="200"/>
      <c r="M25" s="201"/>
    </row>
    <row r="26" spans="2:21" ht="15.75" x14ac:dyDescent="0.25">
      <c r="B26" t="s">
        <v>71</v>
      </c>
      <c r="C26" s="202"/>
      <c r="D26" s="201"/>
      <c r="E26" s="201"/>
      <c r="F26" s="201"/>
      <c r="G26" s="201"/>
      <c r="H26" s="201"/>
      <c r="I26" s="201"/>
      <c r="J26" s="201"/>
      <c r="K26" s="201"/>
      <c r="L26" s="201"/>
      <c r="M26" s="201"/>
    </row>
    <row r="27" spans="2:21" ht="15.75" x14ac:dyDescent="0.25">
      <c r="B27" t="s">
        <v>1002</v>
      </c>
      <c r="C27" s="202"/>
      <c r="D27" s="59"/>
    </row>
    <row r="28" spans="2:21" ht="15.75" x14ac:dyDescent="0.25">
      <c r="B28" t="s">
        <v>953</v>
      </c>
      <c r="C28" s="202"/>
      <c r="D28" s="59"/>
    </row>
    <row r="29" spans="2:21" x14ac:dyDescent="0.25">
      <c r="B29" t="s">
        <v>1033</v>
      </c>
    </row>
    <row r="32" spans="2:21" ht="15.75" x14ac:dyDescent="0.25">
      <c r="B32" s="1164" t="s">
        <v>1001</v>
      </c>
      <c r="C32" s="1164"/>
      <c r="D32" s="1164"/>
      <c r="E32" s="1164"/>
      <c r="F32" s="1164"/>
      <c r="G32" s="1164"/>
      <c r="H32" s="1164"/>
      <c r="I32" s="1164"/>
      <c r="J32" s="1164"/>
      <c r="K32" s="1164"/>
      <c r="L32" s="1164"/>
      <c r="M32" s="1164"/>
      <c r="N32" s="1164"/>
      <c r="O32" s="1164"/>
      <c r="P32" s="1164"/>
      <c r="Q32" s="1164"/>
      <c r="R32" s="1164"/>
      <c r="S32" s="1164"/>
    </row>
    <row r="33" spans="2:21" x14ac:dyDescent="0.25">
      <c r="B33" s="296"/>
    </row>
    <row r="34" spans="2:21" ht="15.75" x14ac:dyDescent="0.25">
      <c r="B34" s="163"/>
      <c r="C34" s="1165" t="s">
        <v>84</v>
      </c>
      <c r="D34" s="1166"/>
      <c r="E34" s="1166"/>
      <c r="F34" s="1166"/>
      <c r="G34" s="1166"/>
      <c r="H34" s="1166"/>
      <c r="I34" s="1166"/>
      <c r="J34" s="1166"/>
      <c r="K34" s="1166"/>
      <c r="L34" s="1166"/>
      <c r="M34" s="1166"/>
      <c r="N34" s="1166"/>
      <c r="O34" s="1166"/>
      <c r="P34" s="1166"/>
      <c r="Q34" s="1166"/>
      <c r="R34" s="1166"/>
      <c r="S34" s="1166"/>
      <c r="T34" s="1167"/>
      <c r="U34" s="1167"/>
    </row>
    <row r="35" spans="2:21" ht="15.75" x14ac:dyDescent="0.25">
      <c r="B35" s="165"/>
      <c r="C35" s="1168" t="s">
        <v>72</v>
      </c>
      <c r="D35" s="1170" t="s">
        <v>73</v>
      </c>
      <c r="E35" s="1171"/>
      <c r="F35" s="1172" t="s">
        <v>74</v>
      </c>
      <c r="G35" s="1171"/>
      <c r="H35" s="1172" t="s">
        <v>75</v>
      </c>
      <c r="I35" s="1173"/>
      <c r="J35" s="1172" t="s">
        <v>76</v>
      </c>
      <c r="K35" s="1171"/>
      <c r="L35" s="1172" t="s">
        <v>77</v>
      </c>
      <c r="M35" s="1171"/>
      <c r="N35" s="1172" t="s">
        <v>78</v>
      </c>
      <c r="O35" s="1171"/>
      <c r="P35" s="1170" t="s">
        <v>79</v>
      </c>
      <c r="Q35" s="1171"/>
      <c r="R35" s="1172" t="s">
        <v>80</v>
      </c>
      <c r="S35" s="1171"/>
      <c r="T35" s="1172" t="s">
        <v>83</v>
      </c>
      <c r="U35" s="1171"/>
    </row>
    <row r="36" spans="2:21" ht="47.25" x14ac:dyDescent="0.25">
      <c r="B36" s="165"/>
      <c r="C36" s="1169"/>
      <c r="D36" s="520" t="s">
        <v>81</v>
      </c>
      <c r="E36" s="1082" t="s">
        <v>1000</v>
      </c>
      <c r="F36" s="169" t="s">
        <v>81</v>
      </c>
      <c r="G36" s="1082" t="s">
        <v>1000</v>
      </c>
      <c r="H36" s="169" t="s">
        <v>81</v>
      </c>
      <c r="I36" s="1082" t="s">
        <v>1000</v>
      </c>
      <c r="J36" s="169" t="s">
        <v>81</v>
      </c>
      <c r="K36" s="1082" t="s">
        <v>1000</v>
      </c>
      <c r="L36" s="169" t="s">
        <v>81</v>
      </c>
      <c r="M36" s="1082" t="s">
        <v>1000</v>
      </c>
      <c r="N36" s="169" t="s">
        <v>81</v>
      </c>
      <c r="O36" s="1082" t="s">
        <v>1000</v>
      </c>
      <c r="P36" s="170" t="s">
        <v>81</v>
      </c>
      <c r="Q36" s="1082" t="s">
        <v>1000</v>
      </c>
      <c r="R36" s="169" t="s">
        <v>81</v>
      </c>
      <c r="S36" s="1082" t="s">
        <v>1000</v>
      </c>
      <c r="T36" s="169" t="s">
        <v>81</v>
      </c>
      <c r="U36" s="1082" t="s">
        <v>1000</v>
      </c>
    </row>
    <row r="37" spans="2:21" ht="15.75" x14ac:dyDescent="0.25">
      <c r="B37" s="171"/>
      <c r="C37" s="317"/>
      <c r="D37" s="172"/>
      <c r="E37" s="173"/>
      <c r="F37" s="171"/>
      <c r="G37" s="173"/>
      <c r="H37" s="172"/>
      <c r="I37" s="172"/>
      <c r="J37" s="171"/>
      <c r="K37" s="173"/>
      <c r="L37" s="172"/>
      <c r="M37" s="172"/>
      <c r="N37" s="171"/>
      <c r="O37" s="173"/>
      <c r="P37" s="172"/>
      <c r="Q37" s="173"/>
      <c r="R37" s="171"/>
      <c r="S37" s="173"/>
      <c r="T37" s="171"/>
      <c r="U37" s="173"/>
    </row>
    <row r="38" spans="2:21" ht="15.75" x14ac:dyDescent="0.25">
      <c r="B38" s="14" t="s">
        <v>10</v>
      </c>
      <c r="C38" s="318">
        <v>143000</v>
      </c>
      <c r="D38" s="182">
        <v>2420</v>
      </c>
      <c r="E38" s="1083">
        <v>4.3</v>
      </c>
      <c r="F38" s="183">
        <v>12680</v>
      </c>
      <c r="G38" s="1083">
        <v>22.1</v>
      </c>
      <c r="H38" s="181">
        <v>19480</v>
      </c>
      <c r="I38" s="1083">
        <v>32.9</v>
      </c>
      <c r="J38" s="181">
        <v>45720</v>
      </c>
      <c r="K38" s="1083">
        <v>74.900000000000006</v>
      </c>
      <c r="L38" s="181">
        <v>54080</v>
      </c>
      <c r="M38" s="1083">
        <v>92.8</v>
      </c>
      <c r="N38" s="181">
        <v>2790</v>
      </c>
      <c r="O38" s="1083">
        <v>4.7</v>
      </c>
      <c r="P38" s="180">
        <v>1430</v>
      </c>
      <c r="Q38" s="1083">
        <v>2.4</v>
      </c>
      <c r="R38" s="181">
        <v>4090</v>
      </c>
      <c r="S38" s="1083">
        <v>1.5</v>
      </c>
      <c r="T38" s="181">
        <v>300</v>
      </c>
      <c r="U38" s="1083">
        <v>0.1</v>
      </c>
    </row>
    <row r="39" spans="2:21" ht="15.75" x14ac:dyDescent="0.25">
      <c r="B39" s="14" t="s">
        <v>989</v>
      </c>
      <c r="C39" s="318">
        <v>76830</v>
      </c>
      <c r="D39" s="182">
        <v>80</v>
      </c>
      <c r="E39" s="1083">
        <v>0.1</v>
      </c>
      <c r="F39" s="183">
        <v>660</v>
      </c>
      <c r="G39" s="1083">
        <v>1.1000000000000001</v>
      </c>
      <c r="H39" s="181">
        <v>3360</v>
      </c>
      <c r="I39" s="1083">
        <v>5.7</v>
      </c>
      <c r="J39" s="181">
        <v>29630</v>
      </c>
      <c r="K39" s="1083">
        <v>48.6</v>
      </c>
      <c r="L39" s="181">
        <v>40310</v>
      </c>
      <c r="M39" s="1083">
        <v>69.2</v>
      </c>
      <c r="N39" s="181">
        <v>1280</v>
      </c>
      <c r="O39" s="1083">
        <v>2.1</v>
      </c>
      <c r="P39" s="180">
        <v>280</v>
      </c>
      <c r="Q39" s="1083">
        <v>0.5</v>
      </c>
      <c r="R39" s="181">
        <v>990</v>
      </c>
      <c r="S39" s="1083">
        <v>0.4</v>
      </c>
      <c r="T39" s="181">
        <v>250</v>
      </c>
      <c r="U39" s="1083">
        <v>0.1</v>
      </c>
    </row>
    <row r="40" spans="2:21" ht="15.75" x14ac:dyDescent="0.25">
      <c r="B40" s="14" t="s">
        <v>246</v>
      </c>
      <c r="C40" s="318">
        <v>56940</v>
      </c>
      <c r="D40" s="182">
        <v>2130</v>
      </c>
      <c r="E40" s="1083">
        <v>3.8</v>
      </c>
      <c r="F40" s="183">
        <v>11140</v>
      </c>
      <c r="G40" s="1083">
        <v>19.399999999999999</v>
      </c>
      <c r="H40" s="181">
        <v>14210</v>
      </c>
      <c r="I40" s="1083">
        <v>24</v>
      </c>
      <c r="J40" s="181">
        <v>13530</v>
      </c>
      <c r="K40" s="1083">
        <v>22.2</v>
      </c>
      <c r="L40" s="181">
        <v>11250</v>
      </c>
      <c r="M40" s="1083">
        <v>19.3</v>
      </c>
      <c r="N40" s="181">
        <v>1300</v>
      </c>
      <c r="O40" s="1083">
        <v>2.2000000000000002</v>
      </c>
      <c r="P40" s="180">
        <v>950</v>
      </c>
      <c r="Q40" s="1083">
        <v>1.6</v>
      </c>
      <c r="R40" s="181">
        <v>2390</v>
      </c>
      <c r="S40" s="1083">
        <v>0.9</v>
      </c>
      <c r="T40" s="181">
        <v>40</v>
      </c>
      <c r="U40" s="1083">
        <v>0</v>
      </c>
    </row>
    <row r="41" spans="2:21" ht="15.75" x14ac:dyDescent="0.25">
      <c r="B41" s="14" t="s">
        <v>855</v>
      </c>
      <c r="C41" s="318">
        <v>9230</v>
      </c>
      <c r="D41" s="182">
        <v>210</v>
      </c>
      <c r="E41" s="1083">
        <v>0.4</v>
      </c>
      <c r="F41" s="183">
        <v>880</v>
      </c>
      <c r="G41" s="1083">
        <v>1.5</v>
      </c>
      <c r="H41" s="181">
        <v>1910</v>
      </c>
      <c r="I41" s="1083">
        <v>3.2</v>
      </c>
      <c r="J41" s="181">
        <v>2550</v>
      </c>
      <c r="K41" s="1083">
        <v>4.2</v>
      </c>
      <c r="L41" s="181">
        <v>2530</v>
      </c>
      <c r="M41" s="1083">
        <v>4.3</v>
      </c>
      <c r="N41" s="181">
        <v>210</v>
      </c>
      <c r="O41" s="1083">
        <v>0.4</v>
      </c>
      <c r="P41" s="180">
        <v>200</v>
      </c>
      <c r="Q41" s="1083">
        <v>0.3</v>
      </c>
      <c r="R41" s="181">
        <v>710</v>
      </c>
      <c r="S41" s="1083">
        <v>0.3</v>
      </c>
      <c r="T41" s="181">
        <v>20</v>
      </c>
      <c r="U41" s="1083">
        <v>0</v>
      </c>
    </row>
    <row r="42" spans="2:21" ht="15.75" x14ac:dyDescent="0.25">
      <c r="B42" s="488"/>
      <c r="C42" s="318"/>
      <c r="D42" s="187"/>
      <c r="E42" s="1085"/>
      <c r="F42" s="188"/>
      <c r="G42" s="1085"/>
      <c r="H42" s="88"/>
      <c r="I42" s="1093"/>
      <c r="J42" s="188"/>
      <c r="K42" s="1085"/>
      <c r="L42" s="88"/>
      <c r="M42" s="1093"/>
      <c r="N42" s="188"/>
      <c r="O42" s="1085"/>
      <c r="P42" s="187"/>
      <c r="Q42" s="1085"/>
      <c r="R42" s="188"/>
      <c r="S42" s="1085"/>
      <c r="T42" s="188"/>
      <c r="U42" s="1085"/>
    </row>
    <row r="43" spans="2:21" ht="15.75" x14ac:dyDescent="0.25">
      <c r="B43" s="568" t="s">
        <v>16</v>
      </c>
      <c r="C43" s="569">
        <v>143000</v>
      </c>
      <c r="D43" s="570">
        <v>2420</v>
      </c>
      <c r="E43" s="1094">
        <v>4.3</v>
      </c>
      <c r="F43" s="570">
        <v>12680</v>
      </c>
      <c r="G43" s="1095">
        <v>22.1</v>
      </c>
      <c r="H43" s="573">
        <v>19480</v>
      </c>
      <c r="I43" s="1095">
        <v>32.9</v>
      </c>
      <c r="J43" s="570">
        <v>45710</v>
      </c>
      <c r="K43" s="1095">
        <v>74.900000000000006</v>
      </c>
      <c r="L43" s="573">
        <v>54090</v>
      </c>
      <c r="M43" s="1094">
        <v>92.8</v>
      </c>
      <c r="N43" s="570">
        <v>2790</v>
      </c>
      <c r="O43" s="1095">
        <v>4.7</v>
      </c>
      <c r="P43" s="573">
        <v>1430</v>
      </c>
      <c r="Q43" s="1094">
        <v>2.4</v>
      </c>
      <c r="R43" s="570">
        <v>4090</v>
      </c>
      <c r="S43" s="1095">
        <v>1.5</v>
      </c>
      <c r="T43" s="573">
        <v>310</v>
      </c>
      <c r="U43" s="1095">
        <v>0.1</v>
      </c>
    </row>
    <row r="45" spans="2:21" ht="15.75" x14ac:dyDescent="0.25">
      <c r="B45" s="28" t="s">
        <v>192</v>
      </c>
      <c r="C45" s="161"/>
      <c r="D45" s="161"/>
      <c r="E45" s="161"/>
      <c r="F45" s="161"/>
      <c r="G45" s="161"/>
      <c r="H45" s="161"/>
      <c r="I45" s="161"/>
      <c r="J45" s="161"/>
      <c r="K45" s="161"/>
      <c r="L45" s="161"/>
      <c r="M45" s="161"/>
      <c r="N45" s="161"/>
      <c r="O45" s="161"/>
      <c r="P45" s="161"/>
      <c r="Q45" s="161"/>
      <c r="R45" s="161"/>
      <c r="S45" s="161"/>
      <c r="T45" s="161"/>
      <c r="U45" s="161"/>
    </row>
    <row r="46" spans="2:21" x14ac:dyDescent="0.25">
      <c r="C46" s="161"/>
      <c r="D46" s="161"/>
      <c r="F46" s="161"/>
      <c r="H46" s="161"/>
      <c r="J46" s="161"/>
      <c r="L46" s="161"/>
      <c r="N46" s="161"/>
      <c r="P46" s="161"/>
      <c r="R46" s="161"/>
      <c r="T46" s="161"/>
    </row>
    <row r="47" spans="2:21" x14ac:dyDescent="0.25">
      <c r="B47" t="s">
        <v>71</v>
      </c>
    </row>
    <row r="48" spans="2:21" x14ac:dyDescent="0.25">
      <c r="B48" t="s">
        <v>1002</v>
      </c>
    </row>
    <row r="49" spans="2:2" x14ac:dyDescent="0.25">
      <c r="B49" t="s">
        <v>24</v>
      </c>
    </row>
    <row r="50" spans="2:2" x14ac:dyDescent="0.25">
      <c r="B50" t="s">
        <v>1033</v>
      </c>
    </row>
  </sheetData>
  <mergeCells count="24">
    <mergeCell ref="P4:Q4"/>
    <mergeCell ref="R4:S4"/>
    <mergeCell ref="T4:U4"/>
    <mergeCell ref="C3:U3"/>
    <mergeCell ref="B1:S1"/>
    <mergeCell ref="C4:C5"/>
    <mergeCell ref="D4:E4"/>
    <mergeCell ref="F4:G4"/>
    <mergeCell ref="H4:I4"/>
    <mergeCell ref="J4:K4"/>
    <mergeCell ref="L4:M4"/>
    <mergeCell ref="N4:O4"/>
    <mergeCell ref="B32:S32"/>
    <mergeCell ref="C34:U34"/>
    <mergeCell ref="C35:C36"/>
    <mergeCell ref="D35:E35"/>
    <mergeCell ref="F35:G35"/>
    <mergeCell ref="H35:I35"/>
    <mergeCell ref="J35:K35"/>
    <mergeCell ref="L35:M35"/>
    <mergeCell ref="N35:O35"/>
    <mergeCell ref="P35:Q35"/>
    <mergeCell ref="R35:S35"/>
    <mergeCell ref="T35:U35"/>
  </mergeCells>
  <conditionalFormatting sqref="E8:E19 E38:E41 G38:G41 I38:I41 K38:K41 M38:M41 O38:O41 Q38:Q41 S38:S41 U38:U41">
    <cfRule type="expression" dxfId="65" priority="23" stopIfTrue="1">
      <formula>D8&lt;11</formula>
    </cfRule>
  </conditionalFormatting>
  <conditionalFormatting sqref="G8:G19">
    <cfRule type="expression" dxfId="64" priority="22" stopIfTrue="1">
      <formula>F8&lt;11</formula>
    </cfRule>
  </conditionalFormatting>
  <conditionalFormatting sqref="K8:K19">
    <cfRule type="expression" dxfId="63" priority="21" stopIfTrue="1">
      <formula>J8&lt;11</formula>
    </cfRule>
  </conditionalFormatting>
  <conditionalFormatting sqref="O8:O19">
    <cfRule type="expression" dxfId="62" priority="20" stopIfTrue="1">
      <formula>N8&lt;11</formula>
    </cfRule>
  </conditionalFormatting>
  <conditionalFormatting sqref="U8:U19">
    <cfRule type="expression" dxfId="61" priority="19" stopIfTrue="1">
      <formula>T8&lt;11</formula>
    </cfRule>
  </conditionalFormatting>
  <conditionalFormatting sqref="Q8:Q19">
    <cfRule type="expression" dxfId="60" priority="18" stopIfTrue="1">
      <formula>P8&lt;11</formula>
    </cfRule>
  </conditionalFormatting>
  <conditionalFormatting sqref="S8:S19">
    <cfRule type="expression" dxfId="59" priority="17" stopIfTrue="1">
      <formula>R8&lt;11</formula>
    </cfRule>
  </conditionalFormatting>
  <conditionalFormatting sqref="I8:I19 M8:M19">
    <cfRule type="expression" dxfId="58" priority="24" stopIfTrue="1">
      <formula>H8&lt;11</formula>
    </cfRule>
  </conditionalFormatting>
  <pageMargins left="0.25" right="0.25" top="0.75" bottom="0.75" header="0.3" footer="0.3"/>
  <pageSetup paperSize="9" scale="88" fitToWidth="2"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7" tint="0.59999389629810485"/>
    <pageSetUpPr fitToPage="1"/>
  </sheetPr>
  <dimension ref="B1:O83"/>
  <sheetViews>
    <sheetView topLeftCell="A4" workbookViewId="0">
      <selection activeCell="D8" sqref="D8"/>
    </sheetView>
  </sheetViews>
  <sheetFormatPr defaultRowHeight="15" x14ac:dyDescent="0.25"/>
  <cols>
    <col min="1" max="1" width="3.140625" customWidth="1"/>
    <col min="2" max="2" width="67.140625" customWidth="1"/>
    <col min="3" max="3" width="12.85546875" customWidth="1"/>
    <col min="4" max="4" width="16.5703125" customWidth="1"/>
    <col min="5" max="5" width="14.140625" customWidth="1"/>
    <col min="6" max="9" width="12" customWidth="1"/>
    <col min="10" max="14" width="15.140625" customWidth="1"/>
  </cols>
  <sheetData>
    <row r="1" spans="2:14" ht="15.75" x14ac:dyDescent="0.25">
      <c r="B1" s="1175" t="s">
        <v>906</v>
      </c>
      <c r="C1" s="1175"/>
      <c r="D1" s="1175"/>
      <c r="E1" s="1175"/>
      <c r="F1" s="1175"/>
      <c r="G1" s="1175"/>
      <c r="H1" s="1175"/>
      <c r="I1" s="1175"/>
      <c r="J1" s="1175"/>
      <c r="K1" s="1175"/>
      <c r="L1" s="1175"/>
      <c r="M1" s="1175"/>
      <c r="N1" s="1175"/>
    </row>
    <row r="2" spans="2:14" ht="15.75" x14ac:dyDescent="0.25">
      <c r="B2" s="28"/>
      <c r="C2" s="28"/>
      <c r="D2" s="28"/>
      <c r="E2" s="28"/>
      <c r="F2" s="28"/>
      <c r="G2" s="28"/>
      <c r="H2" s="28"/>
      <c r="I2" s="28"/>
      <c r="J2" s="28"/>
      <c r="K2" s="28"/>
      <c r="L2" s="28"/>
      <c r="M2" s="28"/>
      <c r="N2" s="56"/>
    </row>
    <row r="3" spans="2:14" ht="15.75" x14ac:dyDescent="0.25">
      <c r="B3" s="246" t="s">
        <v>110</v>
      </c>
      <c r="C3" s="64"/>
      <c r="D3" s="28"/>
      <c r="E3" s="28"/>
      <c r="F3" s="28"/>
      <c r="G3" s="28"/>
      <c r="H3" s="28"/>
      <c r="I3" s="28"/>
      <c r="J3" s="28"/>
      <c r="K3" s="28"/>
      <c r="L3" s="28"/>
      <c r="M3" s="28"/>
      <c r="N3" s="4"/>
    </row>
    <row r="4" spans="2:14" ht="15.75" x14ac:dyDescent="0.25">
      <c r="B4" s="94"/>
      <c r="C4" s="1186" t="s">
        <v>181</v>
      </c>
      <c r="D4" s="1255" t="s">
        <v>111</v>
      </c>
      <c r="E4" s="1256"/>
      <c r="F4" s="1256"/>
      <c r="G4" s="1256"/>
      <c r="H4" s="1256"/>
      <c r="I4" s="1256"/>
      <c r="J4" s="1255" t="s">
        <v>112</v>
      </c>
      <c r="K4" s="1256"/>
      <c r="L4" s="1256"/>
      <c r="M4" s="1256"/>
      <c r="N4" s="1257"/>
    </row>
    <row r="5" spans="2:14" ht="47.25" x14ac:dyDescent="0.25">
      <c r="B5" s="82"/>
      <c r="C5" s="1241"/>
      <c r="D5" s="247" t="s">
        <v>113</v>
      </c>
      <c r="E5" s="251" t="s">
        <v>114</v>
      </c>
      <c r="F5" s="248" t="s">
        <v>116</v>
      </c>
      <c r="G5" s="251" t="s">
        <v>115</v>
      </c>
      <c r="H5" s="248" t="s">
        <v>117</v>
      </c>
      <c r="I5" s="248" t="s">
        <v>118</v>
      </c>
      <c r="J5" s="247" t="s">
        <v>119</v>
      </c>
      <c r="K5" s="248" t="s">
        <v>120</v>
      </c>
      <c r="L5" s="248" t="s">
        <v>115</v>
      </c>
      <c r="M5" s="248" t="s">
        <v>117</v>
      </c>
      <c r="N5" s="249" t="s">
        <v>118</v>
      </c>
    </row>
    <row r="6" spans="2:14" ht="15.75" x14ac:dyDescent="0.25">
      <c r="B6" s="226"/>
      <c r="C6" s="40"/>
      <c r="D6" s="14"/>
      <c r="E6" s="28"/>
      <c r="F6" s="55"/>
      <c r="H6" s="28"/>
      <c r="I6" s="55"/>
      <c r="J6" s="14"/>
      <c r="K6" s="55"/>
      <c r="L6" s="55"/>
      <c r="M6" s="55"/>
      <c r="N6" s="99"/>
    </row>
    <row r="7" spans="2:14" ht="15.75" x14ac:dyDescent="0.25">
      <c r="B7" s="11" t="s">
        <v>789</v>
      </c>
      <c r="C7" s="40"/>
      <c r="D7" s="14"/>
      <c r="E7" s="28"/>
      <c r="F7" s="28"/>
      <c r="G7" s="28"/>
      <c r="H7" s="55"/>
      <c r="I7" s="28"/>
      <c r="J7" s="14"/>
      <c r="K7" s="55"/>
      <c r="L7" s="55"/>
      <c r="M7" s="55"/>
      <c r="N7" s="99"/>
    </row>
    <row r="8" spans="2:14" ht="15.75" x14ac:dyDescent="0.25">
      <c r="B8" s="14" t="s">
        <v>8</v>
      </c>
      <c r="C8" s="85">
        <v>5530</v>
      </c>
      <c r="D8" s="15">
        <v>4167.91</v>
      </c>
      <c r="E8" s="64">
        <v>5286.46</v>
      </c>
      <c r="F8" s="64">
        <v>5380.83</v>
      </c>
      <c r="G8" s="64">
        <v>746.06</v>
      </c>
      <c r="H8" s="64">
        <v>117.82</v>
      </c>
      <c r="I8" s="64">
        <v>369.76</v>
      </c>
      <c r="J8" s="15">
        <v>3318.07</v>
      </c>
      <c r="K8" s="64">
        <v>5148.04</v>
      </c>
      <c r="L8" s="64">
        <v>709.66</v>
      </c>
      <c r="M8" s="64">
        <v>84.35</v>
      </c>
      <c r="N8" s="16">
        <v>360.68</v>
      </c>
    </row>
    <row r="9" spans="2:14" ht="15.75" x14ac:dyDescent="0.25">
      <c r="B9" s="14" t="s">
        <v>843</v>
      </c>
      <c r="C9" s="85">
        <v>149</v>
      </c>
      <c r="D9" s="15">
        <v>51.69</v>
      </c>
      <c r="E9" s="64">
        <v>143.93</v>
      </c>
      <c r="F9" s="64">
        <v>102.37</v>
      </c>
      <c r="G9" s="64">
        <v>13.18</v>
      </c>
      <c r="H9" s="64">
        <v>0</v>
      </c>
      <c r="I9" s="16">
        <v>9.1199999999999992</v>
      </c>
      <c r="J9" s="64">
        <v>6.08</v>
      </c>
      <c r="K9" s="64">
        <v>119.61</v>
      </c>
      <c r="L9" s="64">
        <v>11.15</v>
      </c>
      <c r="M9" s="64">
        <v>0</v>
      </c>
      <c r="N9" s="16">
        <v>9.1199999999999992</v>
      </c>
    </row>
    <row r="10" spans="2:14" ht="15.75" x14ac:dyDescent="0.25">
      <c r="B10" s="14" t="s">
        <v>9</v>
      </c>
      <c r="C10" s="15">
        <v>76</v>
      </c>
      <c r="D10" s="15">
        <v>2.0499999999999998</v>
      </c>
      <c r="E10" s="64">
        <v>73.95</v>
      </c>
      <c r="F10" s="64">
        <v>40.049999999999997</v>
      </c>
      <c r="G10" s="64">
        <v>39.03</v>
      </c>
      <c r="H10" s="64">
        <v>0</v>
      </c>
      <c r="I10" s="16">
        <v>40.049999999999997</v>
      </c>
      <c r="J10" s="64">
        <v>4.1100000000000003</v>
      </c>
      <c r="K10" s="64">
        <v>60.59</v>
      </c>
      <c r="L10" s="64">
        <v>26.7</v>
      </c>
      <c r="M10" s="64">
        <v>0</v>
      </c>
      <c r="N10" s="16">
        <v>32.86</v>
      </c>
    </row>
    <row r="11" spans="2:14" ht="15.75" x14ac:dyDescent="0.25">
      <c r="B11" s="14" t="s">
        <v>844</v>
      </c>
      <c r="C11" s="85">
        <v>41</v>
      </c>
      <c r="D11" s="28">
        <v>0</v>
      </c>
      <c r="E11" s="64">
        <v>10.51</v>
      </c>
      <c r="F11" s="64">
        <v>7.36</v>
      </c>
      <c r="G11" s="64">
        <v>5.26</v>
      </c>
      <c r="H11" s="64">
        <v>0</v>
      </c>
      <c r="I11" s="16">
        <v>10.51</v>
      </c>
      <c r="J11" s="64">
        <v>1.05</v>
      </c>
      <c r="K11" s="64">
        <v>39.950000000000003</v>
      </c>
      <c r="L11" s="64">
        <v>1.05</v>
      </c>
      <c r="M11" s="64">
        <v>0</v>
      </c>
      <c r="N11" s="16">
        <v>3.15</v>
      </c>
    </row>
    <row r="12" spans="2:14" ht="15.75" x14ac:dyDescent="0.25">
      <c r="B12" s="14" t="s">
        <v>10</v>
      </c>
      <c r="C12" s="85">
        <v>2434</v>
      </c>
      <c r="D12" s="15">
        <v>627.48</v>
      </c>
      <c r="E12" s="64">
        <v>2402.3000000000002</v>
      </c>
      <c r="F12" s="64">
        <v>1128.27</v>
      </c>
      <c r="G12" s="64">
        <v>32.549999999999997</v>
      </c>
      <c r="H12" s="64">
        <v>1.03</v>
      </c>
      <c r="I12" s="16">
        <v>11.4</v>
      </c>
      <c r="J12" s="64">
        <v>439.38</v>
      </c>
      <c r="K12" s="64">
        <v>828.43</v>
      </c>
      <c r="L12" s="64">
        <v>32.590000000000003</v>
      </c>
      <c r="M12" s="64">
        <v>0</v>
      </c>
      <c r="N12" s="16">
        <v>10.4</v>
      </c>
    </row>
    <row r="13" spans="2:14" ht="15.75" x14ac:dyDescent="0.25">
      <c r="B13" s="14" t="s">
        <v>11</v>
      </c>
      <c r="C13" s="15">
        <v>415</v>
      </c>
      <c r="D13" s="15">
        <v>212.3</v>
      </c>
      <c r="E13" s="64">
        <v>410.89</v>
      </c>
      <c r="F13" s="64">
        <v>341.99</v>
      </c>
      <c r="G13" s="64">
        <v>13.37</v>
      </c>
      <c r="H13" s="64">
        <v>1.03</v>
      </c>
      <c r="I13" s="16">
        <v>6.17</v>
      </c>
      <c r="J13" s="64">
        <v>139.97</v>
      </c>
      <c r="K13" s="64">
        <v>268.63</v>
      </c>
      <c r="L13" s="64">
        <v>13.37</v>
      </c>
      <c r="M13" s="64">
        <v>0</v>
      </c>
      <c r="N13" s="16">
        <v>3.09</v>
      </c>
    </row>
    <row r="14" spans="2:14" ht="15.75" x14ac:dyDescent="0.25">
      <c r="B14" s="14" t="s">
        <v>12</v>
      </c>
      <c r="C14" s="15">
        <v>2019</v>
      </c>
      <c r="D14" s="15">
        <v>415.18</v>
      </c>
      <c r="E14" s="64">
        <v>1991.41</v>
      </c>
      <c r="F14" s="64">
        <v>786.29</v>
      </c>
      <c r="G14" s="64">
        <v>19.18</v>
      </c>
      <c r="H14" s="64">
        <v>0</v>
      </c>
      <c r="I14" s="16">
        <v>5.23</v>
      </c>
      <c r="J14" s="64">
        <v>299.41000000000003</v>
      </c>
      <c r="K14" s="64">
        <v>559.79999999999995</v>
      </c>
      <c r="L14" s="64">
        <v>19.23</v>
      </c>
      <c r="M14" s="64">
        <v>0</v>
      </c>
      <c r="N14" s="16">
        <v>7.32</v>
      </c>
    </row>
    <row r="15" spans="2:14" ht="15.75" x14ac:dyDescent="0.25">
      <c r="B15" s="14" t="s">
        <v>13</v>
      </c>
      <c r="C15" s="15">
        <v>723</v>
      </c>
      <c r="D15" s="15">
        <v>241.18</v>
      </c>
      <c r="E15" s="64">
        <v>35.299999999999997</v>
      </c>
      <c r="F15" s="64">
        <v>714.7</v>
      </c>
      <c r="G15" s="64">
        <v>16.62</v>
      </c>
      <c r="H15" s="64">
        <v>2.08</v>
      </c>
      <c r="I15" s="16">
        <v>15.58</v>
      </c>
      <c r="J15" s="64">
        <v>134.94</v>
      </c>
      <c r="K15" s="64">
        <v>494.04</v>
      </c>
      <c r="L15" s="64">
        <v>13.51</v>
      </c>
      <c r="M15" s="64">
        <v>1.04</v>
      </c>
      <c r="N15" s="16">
        <v>15.58</v>
      </c>
    </row>
    <row r="16" spans="2:14" ht="15.75" x14ac:dyDescent="0.25">
      <c r="B16" s="14" t="s">
        <v>11</v>
      </c>
      <c r="C16" s="15">
        <v>493</v>
      </c>
      <c r="D16" s="15">
        <v>235.6</v>
      </c>
      <c r="E16" s="64">
        <v>32.17</v>
      </c>
      <c r="F16" s="64">
        <v>484.7</v>
      </c>
      <c r="G16" s="64">
        <v>11.42</v>
      </c>
      <c r="H16" s="64">
        <v>2.08</v>
      </c>
      <c r="I16" s="16">
        <v>10.38</v>
      </c>
      <c r="J16" s="64">
        <v>130.77000000000001</v>
      </c>
      <c r="K16" s="64">
        <v>400.63</v>
      </c>
      <c r="L16" s="64">
        <v>8.3000000000000007</v>
      </c>
      <c r="M16" s="64">
        <v>1.04</v>
      </c>
      <c r="N16" s="16">
        <v>10.38</v>
      </c>
    </row>
    <row r="17" spans="2:14" ht="15.75" x14ac:dyDescent="0.25">
      <c r="B17" s="14" t="s">
        <v>12</v>
      </c>
      <c r="C17" s="15">
        <v>230</v>
      </c>
      <c r="D17" s="15">
        <v>5.57</v>
      </c>
      <c r="E17" s="64">
        <v>3.12</v>
      </c>
      <c r="F17" s="64">
        <v>230</v>
      </c>
      <c r="G17" s="64">
        <v>5.2</v>
      </c>
      <c r="H17" s="64">
        <v>0</v>
      </c>
      <c r="I17" s="16">
        <v>5.2</v>
      </c>
      <c r="J17" s="64">
        <v>4.16</v>
      </c>
      <c r="K17" s="64">
        <v>93.41</v>
      </c>
      <c r="L17" s="64">
        <v>5.2</v>
      </c>
      <c r="M17" s="64">
        <v>0</v>
      </c>
      <c r="N17" s="16">
        <v>5.2</v>
      </c>
    </row>
    <row r="18" spans="2:14" ht="15.75" x14ac:dyDescent="0.25">
      <c r="B18" s="14" t="s">
        <v>14</v>
      </c>
      <c r="C18" s="15">
        <v>272</v>
      </c>
      <c r="D18" s="15">
        <v>5.28</v>
      </c>
      <c r="E18" s="64">
        <v>265.66000000000003</v>
      </c>
      <c r="F18" s="64">
        <v>7.39</v>
      </c>
      <c r="G18" s="64">
        <v>0</v>
      </c>
      <c r="H18" s="64">
        <v>0</v>
      </c>
      <c r="I18" s="16">
        <v>0</v>
      </c>
      <c r="J18" s="64">
        <v>0</v>
      </c>
      <c r="K18" s="64">
        <v>16.899999999999999</v>
      </c>
      <c r="L18" s="64">
        <v>0</v>
      </c>
      <c r="M18" s="64">
        <v>0</v>
      </c>
      <c r="N18" s="16">
        <v>0</v>
      </c>
    </row>
    <row r="19" spans="2:14" ht="15.75" x14ac:dyDescent="0.25">
      <c r="B19" s="14" t="s">
        <v>15</v>
      </c>
      <c r="C19" s="15">
        <v>49</v>
      </c>
      <c r="D19" s="15">
        <v>14.48</v>
      </c>
      <c r="E19" s="64">
        <v>38.979999999999997</v>
      </c>
      <c r="F19" s="64">
        <v>42.32</v>
      </c>
      <c r="G19" s="64">
        <v>14.48</v>
      </c>
      <c r="H19" s="64">
        <v>1.1100000000000001</v>
      </c>
      <c r="I19" s="16">
        <v>12.25</v>
      </c>
      <c r="J19" s="64">
        <v>11.14</v>
      </c>
      <c r="K19" s="64">
        <v>42.32</v>
      </c>
      <c r="L19" s="64">
        <v>12.25</v>
      </c>
      <c r="M19" s="64">
        <v>2.23</v>
      </c>
      <c r="N19" s="16">
        <v>8.91</v>
      </c>
    </row>
    <row r="20" spans="2:14" ht="15.75" x14ac:dyDescent="0.25">
      <c r="B20" s="14"/>
      <c r="C20" s="85"/>
      <c r="D20" s="15"/>
      <c r="E20" s="64"/>
      <c r="F20" s="64"/>
      <c r="G20" s="64"/>
      <c r="H20" s="64"/>
      <c r="I20" s="86"/>
      <c r="J20" s="64"/>
      <c r="K20" s="64"/>
      <c r="L20" s="64"/>
      <c r="M20" s="64"/>
      <c r="N20" s="16"/>
    </row>
    <row r="21" spans="2:14" ht="15.75" x14ac:dyDescent="0.25">
      <c r="B21" s="22" t="s">
        <v>16</v>
      </c>
      <c r="C21" s="245">
        <f t="shared" ref="C21:N21" si="0">SUM(C8,C22)</f>
        <v>9274</v>
      </c>
      <c r="D21" s="23">
        <f t="shared" si="0"/>
        <v>5110.07</v>
      </c>
      <c r="E21" s="65">
        <f t="shared" si="0"/>
        <v>8257.09</v>
      </c>
      <c r="F21" s="65">
        <f t="shared" si="0"/>
        <v>7423.29</v>
      </c>
      <c r="G21" s="65">
        <f t="shared" si="0"/>
        <v>867.18</v>
      </c>
      <c r="H21" s="65">
        <f t="shared" si="0"/>
        <v>122.03999999999999</v>
      </c>
      <c r="I21" s="24">
        <f t="shared" si="0"/>
        <v>468.66999999999996</v>
      </c>
      <c r="J21" s="65">
        <f t="shared" si="0"/>
        <v>3914.77</v>
      </c>
      <c r="K21" s="65">
        <f t="shared" si="0"/>
        <v>6749.88</v>
      </c>
      <c r="L21" s="65">
        <f t="shared" si="0"/>
        <v>806.91</v>
      </c>
      <c r="M21" s="65">
        <f t="shared" si="0"/>
        <v>87.61999999999999</v>
      </c>
      <c r="N21" s="24">
        <f t="shared" si="0"/>
        <v>440.7</v>
      </c>
    </row>
    <row r="22" spans="2:14" ht="15.75" x14ac:dyDescent="0.25">
      <c r="B22" s="25" t="s">
        <v>109</v>
      </c>
      <c r="C22" s="229">
        <v>3744</v>
      </c>
      <c r="D22" s="26">
        <f>SUM(D9,D10,D11,D12,D15,D18,D19)</f>
        <v>942.16000000000008</v>
      </c>
      <c r="E22" s="90">
        <f t="shared" ref="E22:N22" si="1">SUM(E9,E10,E11,E12,E15,E18,E19)</f>
        <v>2970.63</v>
      </c>
      <c r="F22" s="90">
        <f t="shared" si="1"/>
        <v>2042.46</v>
      </c>
      <c r="G22" s="90">
        <f t="shared" si="1"/>
        <v>121.12</v>
      </c>
      <c r="H22" s="90">
        <f t="shared" si="1"/>
        <v>4.2200000000000006</v>
      </c>
      <c r="I22" s="27">
        <f t="shared" si="1"/>
        <v>98.91</v>
      </c>
      <c r="J22" s="26">
        <f t="shared" si="1"/>
        <v>596.69999999999993</v>
      </c>
      <c r="K22" s="90">
        <f t="shared" si="1"/>
        <v>1601.84</v>
      </c>
      <c r="L22" s="90">
        <f t="shared" si="1"/>
        <v>97.250000000000014</v>
      </c>
      <c r="M22" s="90">
        <f t="shared" si="1"/>
        <v>3.27</v>
      </c>
      <c r="N22" s="27">
        <f t="shared" si="1"/>
        <v>80.02</v>
      </c>
    </row>
    <row r="23" spans="2:14" ht="15.75" x14ac:dyDescent="0.25">
      <c r="B23" s="50"/>
      <c r="C23" s="44"/>
      <c r="D23" s="244"/>
      <c r="E23" s="112"/>
      <c r="F23" s="112"/>
      <c r="G23" s="112"/>
      <c r="H23" s="112"/>
      <c r="I23" s="112"/>
      <c r="J23" s="244"/>
      <c r="K23" s="66"/>
      <c r="L23" s="66"/>
      <c r="M23" s="66"/>
      <c r="N23" s="67"/>
    </row>
    <row r="24" spans="2:14" ht="15.75" x14ac:dyDescent="0.25">
      <c r="B24" s="55"/>
      <c r="C24" s="55"/>
      <c r="D24" s="64"/>
      <c r="E24" s="64"/>
      <c r="F24" s="64"/>
      <c r="G24" s="64"/>
      <c r="H24" s="64"/>
      <c r="I24" s="64"/>
      <c r="J24" s="64"/>
      <c r="K24" s="55"/>
      <c r="L24" s="55"/>
      <c r="M24" s="55"/>
      <c r="N24" s="55"/>
    </row>
    <row r="25" spans="2:14" ht="15.75" x14ac:dyDescent="0.25">
      <c r="B25" s="55"/>
      <c r="C25" s="55"/>
      <c r="D25" s="64"/>
      <c r="E25" s="64"/>
      <c r="F25" s="64"/>
      <c r="G25" s="64"/>
      <c r="H25" s="64"/>
      <c r="I25" s="64"/>
      <c r="J25" s="64"/>
      <c r="K25" s="55"/>
      <c r="L25" s="55"/>
      <c r="M25" s="55"/>
      <c r="N25" s="55"/>
    </row>
    <row r="26" spans="2:14" ht="15.75" x14ac:dyDescent="0.25">
      <c r="B26" s="367" t="s">
        <v>31</v>
      </c>
      <c r="C26" s="366"/>
      <c r="D26" s="366"/>
      <c r="E26" s="366"/>
      <c r="F26" s="366"/>
      <c r="G26" s="366"/>
      <c r="H26" s="366"/>
      <c r="I26" s="366"/>
      <c r="J26" s="366"/>
      <c r="K26" s="366"/>
      <c r="L26" s="366"/>
      <c r="M26" s="366"/>
      <c r="N26" s="366"/>
    </row>
    <row r="27" spans="2:14" ht="15.75" x14ac:dyDescent="0.25">
      <c r="B27" s="94"/>
      <c r="C27" s="1186" t="s">
        <v>100</v>
      </c>
      <c r="D27" s="1255" t="s">
        <v>111</v>
      </c>
      <c r="E27" s="1256"/>
      <c r="F27" s="1256"/>
      <c r="G27" s="1256"/>
      <c r="H27" s="1256"/>
      <c r="I27" s="1256"/>
      <c r="J27" s="1255" t="s">
        <v>112</v>
      </c>
      <c r="K27" s="1256"/>
      <c r="L27" s="1256"/>
      <c r="M27" s="1256"/>
      <c r="N27" s="1257"/>
    </row>
    <row r="28" spans="2:14" ht="47.25" x14ac:dyDescent="0.25">
      <c r="B28" s="250"/>
      <c r="C28" s="1241"/>
      <c r="D28" s="247" t="s">
        <v>113</v>
      </c>
      <c r="E28" s="251" t="s">
        <v>114</v>
      </c>
      <c r="F28" s="251" t="s">
        <v>116</v>
      </c>
      <c r="G28" s="248" t="s">
        <v>115</v>
      </c>
      <c r="H28" s="248" t="s">
        <v>117</v>
      </c>
      <c r="I28" s="248" t="s">
        <v>118</v>
      </c>
      <c r="J28" s="247" t="s">
        <v>119</v>
      </c>
      <c r="K28" s="248" t="s">
        <v>120</v>
      </c>
      <c r="L28" s="248" t="s">
        <v>115</v>
      </c>
      <c r="M28" s="248" t="s">
        <v>117</v>
      </c>
      <c r="N28" s="249" t="s">
        <v>118</v>
      </c>
    </row>
    <row r="29" spans="2:14" ht="15.75" x14ac:dyDescent="0.25">
      <c r="B29" s="226"/>
      <c r="C29" s="40"/>
      <c r="D29" s="55"/>
      <c r="E29" s="55"/>
      <c r="F29" s="55"/>
      <c r="G29" s="55"/>
      <c r="H29" s="55"/>
      <c r="I29" s="55"/>
      <c r="J29" s="14"/>
      <c r="K29" s="55"/>
      <c r="L29" s="55"/>
      <c r="M29" s="55"/>
      <c r="N29" s="99"/>
    </row>
    <row r="30" spans="2:14" ht="15.75" x14ac:dyDescent="0.25">
      <c r="B30" s="11" t="s">
        <v>796</v>
      </c>
      <c r="C30" s="40"/>
      <c r="D30" s="69"/>
      <c r="E30" s="55"/>
      <c r="F30" s="55"/>
      <c r="G30" s="55"/>
      <c r="H30" s="55"/>
      <c r="I30" s="55"/>
      <c r="J30" s="14"/>
      <c r="K30" s="55"/>
      <c r="L30" s="55"/>
      <c r="M30" s="55"/>
      <c r="N30" s="99"/>
    </row>
    <row r="31" spans="2:14" ht="15.75" x14ac:dyDescent="0.25">
      <c r="B31" s="14" t="s">
        <v>8</v>
      </c>
      <c r="C31" s="85">
        <v>5530</v>
      </c>
      <c r="D31" s="69">
        <f>D8/$C8</f>
        <v>0.75369077757685354</v>
      </c>
      <c r="E31" s="69">
        <f t="shared" ref="E31:N31" si="2">E8/$C8</f>
        <v>0.95596021699819167</v>
      </c>
      <c r="F31" s="69">
        <f t="shared" si="2"/>
        <v>0.97302531645569623</v>
      </c>
      <c r="G31" s="69">
        <f t="shared" si="2"/>
        <v>0.13491139240506328</v>
      </c>
      <c r="H31" s="69">
        <f t="shared" si="2"/>
        <v>2.1305605786618442E-2</v>
      </c>
      <c r="I31" s="70">
        <f t="shared" si="2"/>
        <v>6.686437613019891E-2</v>
      </c>
      <c r="J31" s="69">
        <f t="shared" si="2"/>
        <v>0.60001265822784811</v>
      </c>
      <c r="K31" s="69">
        <f t="shared" si="2"/>
        <v>0.93092947558770345</v>
      </c>
      <c r="L31" s="69">
        <f t="shared" si="2"/>
        <v>0.12832911392405064</v>
      </c>
      <c r="M31" s="69">
        <f t="shared" si="2"/>
        <v>1.5253164556962025E-2</v>
      </c>
      <c r="N31" s="70">
        <f t="shared" si="2"/>
        <v>6.5222423146473779E-2</v>
      </c>
    </row>
    <row r="32" spans="2:14" ht="15.75" x14ac:dyDescent="0.25">
      <c r="B32" s="14" t="s">
        <v>843</v>
      </c>
      <c r="C32" s="85">
        <v>149</v>
      </c>
      <c r="D32" s="69">
        <v>0.34899999999999998</v>
      </c>
      <c r="E32" s="69">
        <f t="shared" ref="E32:N32" si="3">E9/$C9</f>
        <v>0.96597315436241615</v>
      </c>
      <c r="F32" s="69">
        <f t="shared" si="3"/>
        <v>0.68704697986577179</v>
      </c>
      <c r="G32" s="69">
        <f t="shared" si="3"/>
        <v>8.8456375838926168E-2</v>
      </c>
      <c r="H32" s="69">
        <f t="shared" si="3"/>
        <v>0</v>
      </c>
      <c r="I32" s="70">
        <f t="shared" si="3"/>
        <v>6.120805369127516E-2</v>
      </c>
      <c r="J32" s="69">
        <f t="shared" si="3"/>
        <v>4.0805369127516776E-2</v>
      </c>
      <c r="K32" s="69">
        <f t="shared" si="3"/>
        <v>0.80275167785234902</v>
      </c>
      <c r="L32" s="69">
        <f t="shared" si="3"/>
        <v>7.4832214765100671E-2</v>
      </c>
      <c r="M32" s="69">
        <f t="shared" si="3"/>
        <v>0</v>
      </c>
      <c r="N32" s="70">
        <f t="shared" si="3"/>
        <v>6.120805369127516E-2</v>
      </c>
    </row>
    <row r="33" spans="2:14" ht="15.75" x14ac:dyDescent="0.25">
      <c r="B33" s="14" t="s">
        <v>9</v>
      </c>
      <c r="C33" s="85">
        <v>76</v>
      </c>
      <c r="D33" s="69">
        <f t="shared" ref="D33:N33" si="4">D10/$C10</f>
        <v>2.6973684210526313E-2</v>
      </c>
      <c r="E33" s="69">
        <f t="shared" si="4"/>
        <v>0.97302631578947374</v>
      </c>
      <c r="F33" s="69">
        <f t="shared" si="4"/>
        <v>0.52697368421052626</v>
      </c>
      <c r="G33" s="69">
        <f t="shared" si="4"/>
        <v>0.51355263157894737</v>
      </c>
      <c r="H33" s="69">
        <f t="shared" si="4"/>
        <v>0</v>
      </c>
      <c r="I33" s="70">
        <f t="shared" si="4"/>
        <v>0.52697368421052626</v>
      </c>
      <c r="J33" s="69">
        <f t="shared" si="4"/>
        <v>5.407894736842106E-2</v>
      </c>
      <c r="K33" s="69">
        <f t="shared" si="4"/>
        <v>0.79723684210526324</v>
      </c>
      <c r="L33" s="69">
        <f t="shared" si="4"/>
        <v>0.35131578947368419</v>
      </c>
      <c r="M33" s="69">
        <f t="shared" si="4"/>
        <v>0</v>
      </c>
      <c r="N33" s="70">
        <f t="shared" si="4"/>
        <v>0.43236842105263157</v>
      </c>
    </row>
    <row r="34" spans="2:14" ht="15.75" x14ac:dyDescent="0.25">
      <c r="B34" s="14" t="s">
        <v>844</v>
      </c>
      <c r="C34" s="85">
        <v>41</v>
      </c>
      <c r="D34" s="69">
        <f t="shared" ref="D34:N34" si="5">D11/$C11</f>
        <v>0</v>
      </c>
      <c r="E34" s="69">
        <f t="shared" si="5"/>
        <v>0.25634146341463415</v>
      </c>
      <c r="F34" s="69">
        <f t="shared" si="5"/>
        <v>0.17951219512195124</v>
      </c>
      <c r="G34" s="69">
        <f t="shared" si="5"/>
        <v>0.12829268292682927</v>
      </c>
      <c r="H34" s="69">
        <f t="shared" si="5"/>
        <v>0</v>
      </c>
      <c r="I34" s="70">
        <f t="shared" si="5"/>
        <v>0.25634146341463415</v>
      </c>
      <c r="J34" s="69">
        <f t="shared" si="5"/>
        <v>2.5609756097560978E-2</v>
      </c>
      <c r="K34" s="69">
        <f t="shared" si="5"/>
        <v>0.97439024390243911</v>
      </c>
      <c r="L34" s="69">
        <f t="shared" si="5"/>
        <v>2.5609756097560978E-2</v>
      </c>
      <c r="M34" s="69">
        <f t="shared" si="5"/>
        <v>0</v>
      </c>
      <c r="N34" s="70">
        <f t="shared" si="5"/>
        <v>7.6829268292682926E-2</v>
      </c>
    </row>
    <row r="35" spans="2:14" ht="15.75" x14ac:dyDescent="0.25">
      <c r="B35" s="14" t="s">
        <v>10</v>
      </c>
      <c r="C35" s="85">
        <v>2434</v>
      </c>
      <c r="D35" s="69">
        <f t="shared" ref="D35:N35" si="6">D12/$C12</f>
        <v>0.25779786359901397</v>
      </c>
      <c r="E35" s="69">
        <f t="shared" si="6"/>
        <v>0.98697617091207901</v>
      </c>
      <c r="F35" s="69">
        <f t="shared" si="6"/>
        <v>0.46354560394412486</v>
      </c>
      <c r="G35" s="69">
        <f t="shared" si="6"/>
        <v>1.3373048479868529E-2</v>
      </c>
      <c r="H35" s="69">
        <f t="shared" si="6"/>
        <v>4.2317173377156946E-4</v>
      </c>
      <c r="I35" s="70">
        <f t="shared" si="6"/>
        <v>4.6836483155299922E-3</v>
      </c>
      <c r="J35" s="69">
        <f t="shared" si="6"/>
        <v>0.18051766639276912</v>
      </c>
      <c r="K35" s="69">
        <f t="shared" si="6"/>
        <v>0.34035743631881676</v>
      </c>
      <c r="L35" s="69">
        <f t="shared" si="6"/>
        <v>1.3389482333607232E-2</v>
      </c>
      <c r="M35" s="69">
        <f t="shared" si="6"/>
        <v>0</v>
      </c>
      <c r="N35" s="70">
        <f t="shared" si="6"/>
        <v>4.2728019720624484E-3</v>
      </c>
    </row>
    <row r="36" spans="2:14" ht="15.75" x14ac:dyDescent="0.25">
      <c r="B36" s="14" t="s">
        <v>11</v>
      </c>
      <c r="C36" s="85">
        <v>415</v>
      </c>
      <c r="D36" s="69">
        <f t="shared" ref="D36:N36" si="7">D13/$C13</f>
        <v>0.51156626506024094</v>
      </c>
      <c r="E36" s="69">
        <f t="shared" si="7"/>
        <v>0.99009638554216861</v>
      </c>
      <c r="F36" s="69">
        <f t="shared" si="7"/>
        <v>0.82407228915662656</v>
      </c>
      <c r="G36" s="69">
        <f t="shared" si="7"/>
        <v>3.2216867469879513E-2</v>
      </c>
      <c r="H36" s="69">
        <f t="shared" si="7"/>
        <v>2.4819277108433734E-3</v>
      </c>
      <c r="I36" s="70">
        <f t="shared" si="7"/>
        <v>1.4867469879518072E-2</v>
      </c>
      <c r="J36" s="69">
        <f t="shared" si="7"/>
        <v>0.33727710843373493</v>
      </c>
      <c r="K36" s="69">
        <f t="shared" si="7"/>
        <v>0.64730120481927711</v>
      </c>
      <c r="L36" s="69">
        <f t="shared" si="7"/>
        <v>3.2216867469879513E-2</v>
      </c>
      <c r="M36" s="69">
        <f t="shared" si="7"/>
        <v>0</v>
      </c>
      <c r="N36" s="70">
        <f t="shared" si="7"/>
        <v>7.4457831325301198E-3</v>
      </c>
    </row>
    <row r="37" spans="2:14" ht="15.75" x14ac:dyDescent="0.25">
      <c r="B37" s="14" t="s">
        <v>12</v>
      </c>
      <c r="C37" s="85">
        <v>2019</v>
      </c>
      <c r="D37" s="69">
        <f t="shared" ref="D37:N37" si="8">D14/$C14</f>
        <v>0.20563645368994551</v>
      </c>
      <c r="E37" s="69">
        <f t="shared" si="8"/>
        <v>0.98633481921743438</v>
      </c>
      <c r="F37" s="69">
        <f t="shared" si="8"/>
        <v>0.38944526993561168</v>
      </c>
      <c r="G37" s="69">
        <f t="shared" si="8"/>
        <v>9.4997523526498262E-3</v>
      </c>
      <c r="H37" s="69">
        <f t="shared" si="8"/>
        <v>0</v>
      </c>
      <c r="I37" s="70">
        <f t="shared" si="8"/>
        <v>2.5903912828132741E-3</v>
      </c>
      <c r="J37" s="69">
        <f t="shared" si="8"/>
        <v>0.14829618623080734</v>
      </c>
      <c r="K37" s="69">
        <f t="shared" si="8"/>
        <v>0.27726597325408614</v>
      </c>
      <c r="L37" s="69">
        <f t="shared" si="8"/>
        <v>9.5245170876671614E-3</v>
      </c>
      <c r="M37" s="69">
        <f t="shared" si="8"/>
        <v>0</v>
      </c>
      <c r="N37" s="70">
        <f t="shared" si="8"/>
        <v>3.6255572065378903E-3</v>
      </c>
    </row>
    <row r="38" spans="2:14" ht="15.75" x14ac:dyDescent="0.25">
      <c r="B38" s="14" t="s">
        <v>13</v>
      </c>
      <c r="C38" s="85">
        <v>723</v>
      </c>
      <c r="D38" s="69">
        <f t="shared" ref="D38:N38" si="9">D15/$C15</f>
        <v>0.33358229598893502</v>
      </c>
      <c r="E38" s="69">
        <f t="shared" si="9"/>
        <v>4.8824343015214378E-2</v>
      </c>
      <c r="F38" s="69">
        <f t="shared" si="9"/>
        <v>0.98852005532503462</v>
      </c>
      <c r="G38" s="69">
        <f t="shared" si="9"/>
        <v>2.2987551867219919E-2</v>
      </c>
      <c r="H38" s="69">
        <f t="shared" si="9"/>
        <v>2.8769017980636237E-3</v>
      </c>
      <c r="I38" s="70">
        <f t="shared" si="9"/>
        <v>2.1549100968188104E-2</v>
      </c>
      <c r="J38" s="69">
        <f t="shared" si="9"/>
        <v>0.18663900414937759</v>
      </c>
      <c r="K38" s="69">
        <f t="shared" si="9"/>
        <v>0.68331950207468883</v>
      </c>
      <c r="L38" s="69">
        <f t="shared" si="9"/>
        <v>1.8686030428769016E-2</v>
      </c>
      <c r="M38" s="69">
        <f t="shared" si="9"/>
        <v>1.4384508990318119E-3</v>
      </c>
      <c r="N38" s="70">
        <f t="shared" si="9"/>
        <v>2.1549100968188104E-2</v>
      </c>
    </row>
    <row r="39" spans="2:14" ht="15.75" x14ac:dyDescent="0.25">
      <c r="B39" s="14" t="s">
        <v>11</v>
      </c>
      <c r="C39" s="85">
        <v>493</v>
      </c>
      <c r="D39" s="69">
        <f t="shared" ref="D39:N39" si="10">D16/$C16</f>
        <v>0.47789046653144013</v>
      </c>
      <c r="E39" s="69">
        <f t="shared" si="10"/>
        <v>6.5253549695740362E-2</v>
      </c>
      <c r="F39" s="69">
        <f t="shared" si="10"/>
        <v>0.98316430020283974</v>
      </c>
      <c r="G39" s="69">
        <f t="shared" si="10"/>
        <v>2.3164300202839758E-2</v>
      </c>
      <c r="H39" s="69">
        <f t="shared" si="10"/>
        <v>4.2190669371196757E-3</v>
      </c>
      <c r="I39" s="70">
        <f t="shared" si="10"/>
        <v>2.1054766734279921E-2</v>
      </c>
      <c r="J39" s="69">
        <f t="shared" si="10"/>
        <v>0.26525354969574039</v>
      </c>
      <c r="K39" s="69">
        <f t="shared" si="10"/>
        <v>0.81263691683569983</v>
      </c>
      <c r="L39" s="69">
        <f t="shared" si="10"/>
        <v>1.6835699797160243E-2</v>
      </c>
      <c r="M39" s="69">
        <f t="shared" si="10"/>
        <v>2.1095334685598379E-3</v>
      </c>
      <c r="N39" s="70">
        <f t="shared" si="10"/>
        <v>2.1054766734279921E-2</v>
      </c>
    </row>
    <row r="40" spans="2:14" ht="15.75" x14ac:dyDescent="0.25">
      <c r="B40" s="14" t="s">
        <v>12</v>
      </c>
      <c r="C40" s="85">
        <v>230</v>
      </c>
      <c r="D40" s="69">
        <f t="shared" ref="D40:N40" si="11">D17/$C17</f>
        <v>2.4217391304347826E-2</v>
      </c>
      <c r="E40" s="69">
        <f t="shared" si="11"/>
        <v>1.3565217391304348E-2</v>
      </c>
      <c r="F40" s="69">
        <f t="shared" si="11"/>
        <v>1</v>
      </c>
      <c r="G40" s="69">
        <f t="shared" si="11"/>
        <v>2.2608695652173914E-2</v>
      </c>
      <c r="H40" s="69">
        <f t="shared" si="11"/>
        <v>0</v>
      </c>
      <c r="I40" s="70">
        <f t="shared" si="11"/>
        <v>2.2608695652173914E-2</v>
      </c>
      <c r="J40" s="69">
        <f t="shared" si="11"/>
        <v>1.8086956521739132E-2</v>
      </c>
      <c r="K40" s="69">
        <f t="shared" si="11"/>
        <v>0.40613043478260868</v>
      </c>
      <c r="L40" s="69">
        <f t="shared" si="11"/>
        <v>2.2608695652173914E-2</v>
      </c>
      <c r="M40" s="69">
        <f t="shared" si="11"/>
        <v>0</v>
      </c>
      <c r="N40" s="70">
        <f t="shared" si="11"/>
        <v>2.2608695652173914E-2</v>
      </c>
    </row>
    <row r="41" spans="2:14" ht="15.75" x14ac:dyDescent="0.25">
      <c r="B41" s="14" t="s">
        <v>14</v>
      </c>
      <c r="C41" s="85">
        <v>272</v>
      </c>
      <c r="D41" s="69">
        <f t="shared" ref="D41:N41" si="12">D18/$C18</f>
        <v>1.9411764705882354E-2</v>
      </c>
      <c r="E41" s="69">
        <f t="shared" si="12"/>
        <v>0.97669117647058834</v>
      </c>
      <c r="F41" s="69">
        <f t="shared" si="12"/>
        <v>2.7169117647058823E-2</v>
      </c>
      <c r="G41" s="69">
        <f t="shared" si="12"/>
        <v>0</v>
      </c>
      <c r="H41" s="69">
        <f t="shared" si="12"/>
        <v>0</v>
      </c>
      <c r="I41" s="70">
        <f t="shared" si="12"/>
        <v>0</v>
      </c>
      <c r="J41" s="69">
        <f t="shared" si="12"/>
        <v>0</v>
      </c>
      <c r="K41" s="69">
        <f t="shared" si="12"/>
        <v>6.2132352941176465E-2</v>
      </c>
      <c r="L41" s="69">
        <f t="shared" si="12"/>
        <v>0</v>
      </c>
      <c r="M41" s="69">
        <f t="shared" si="12"/>
        <v>0</v>
      </c>
      <c r="N41" s="70">
        <f t="shared" si="12"/>
        <v>0</v>
      </c>
    </row>
    <row r="42" spans="2:14" ht="15.75" x14ac:dyDescent="0.25">
      <c r="B42" s="14" t="s">
        <v>15</v>
      </c>
      <c r="C42" s="85">
        <v>49</v>
      </c>
      <c r="D42" s="69">
        <f t="shared" ref="D42:N42" si="13">D19/$C19</f>
        <v>0.29551020408163264</v>
      </c>
      <c r="E42" s="69">
        <f t="shared" si="13"/>
        <v>0.79551020408163264</v>
      </c>
      <c r="F42" s="69">
        <f t="shared" si="13"/>
        <v>0.86367346938775513</v>
      </c>
      <c r="G42" s="69">
        <f t="shared" si="13"/>
        <v>0.29551020408163264</v>
      </c>
      <c r="H42" s="69">
        <f t="shared" si="13"/>
        <v>2.2653061224489797E-2</v>
      </c>
      <c r="I42" s="70">
        <f t="shared" si="13"/>
        <v>0.25</v>
      </c>
      <c r="J42" s="69">
        <f t="shared" si="13"/>
        <v>0.22734693877551021</v>
      </c>
      <c r="K42" s="69">
        <f t="shared" si="13"/>
        <v>0.86367346938775513</v>
      </c>
      <c r="L42" s="69">
        <f t="shared" si="13"/>
        <v>0.25</v>
      </c>
      <c r="M42" s="69">
        <f t="shared" si="13"/>
        <v>4.5510204081632651E-2</v>
      </c>
      <c r="N42" s="70">
        <f t="shared" si="13"/>
        <v>0.18183673469387757</v>
      </c>
    </row>
    <row r="43" spans="2:14" ht="15.75" x14ac:dyDescent="0.25">
      <c r="B43" s="14"/>
      <c r="C43" s="230"/>
      <c r="D43" s="69"/>
      <c r="E43" s="69"/>
      <c r="F43" s="69"/>
      <c r="G43" s="69"/>
      <c r="H43" s="69"/>
      <c r="I43" s="70"/>
      <c r="J43" s="69"/>
      <c r="K43" s="69"/>
      <c r="L43" s="69"/>
      <c r="M43" s="69"/>
      <c r="N43" s="70"/>
    </row>
    <row r="44" spans="2:14" ht="15.75" x14ac:dyDescent="0.25">
      <c r="B44" s="22" t="s">
        <v>16</v>
      </c>
      <c r="C44" s="245">
        <v>9274</v>
      </c>
      <c r="D44" s="71">
        <f>D21/$C21</f>
        <v>0.55101035152037947</v>
      </c>
      <c r="E44" s="72">
        <f t="shared" ref="E44:N44" si="14">E21/$C21</f>
        <v>0.89034828552943712</v>
      </c>
      <c r="F44" s="72">
        <f t="shared" si="14"/>
        <v>0.80044101789950395</v>
      </c>
      <c r="G44" s="72">
        <f t="shared" si="14"/>
        <v>9.3506577528574497E-2</v>
      </c>
      <c r="H44" s="72">
        <f t="shared" si="14"/>
        <v>1.3159370282510243E-2</v>
      </c>
      <c r="I44" s="73">
        <f t="shared" si="14"/>
        <v>5.0535906836316577E-2</v>
      </c>
      <c r="J44" s="72">
        <f t="shared" si="14"/>
        <v>0.42212313996118178</v>
      </c>
      <c r="K44" s="72">
        <f t="shared" si="14"/>
        <v>0.727828337287039</v>
      </c>
      <c r="L44" s="72">
        <f t="shared" si="14"/>
        <v>8.700776364028466E-2</v>
      </c>
      <c r="M44" s="72">
        <f t="shared" si="14"/>
        <v>9.4479189130903599E-3</v>
      </c>
      <c r="N44" s="73">
        <f t="shared" si="14"/>
        <v>4.7519948242398101E-2</v>
      </c>
    </row>
    <row r="45" spans="2:14" ht="15.75" x14ac:dyDescent="0.25">
      <c r="B45" s="25" t="s">
        <v>109</v>
      </c>
      <c r="C45" s="229">
        <v>3744</v>
      </c>
      <c r="D45" s="91">
        <f>D22/$C22</f>
        <v>0.25164529914529915</v>
      </c>
      <c r="E45" s="92">
        <f t="shared" ref="E45:N45" si="15">E22/$C22</f>
        <v>0.79343750000000002</v>
      </c>
      <c r="F45" s="92">
        <f t="shared" si="15"/>
        <v>0.54552884615384611</v>
      </c>
      <c r="G45" s="92">
        <f t="shared" si="15"/>
        <v>3.2350427350427355E-2</v>
      </c>
      <c r="H45" s="92">
        <f t="shared" si="15"/>
        <v>1.1271367521367523E-3</v>
      </c>
      <c r="I45" s="93">
        <f t="shared" si="15"/>
        <v>2.6418269230769231E-2</v>
      </c>
      <c r="J45" s="92">
        <f t="shared" si="15"/>
        <v>0.15937499999999999</v>
      </c>
      <c r="K45" s="92">
        <f t="shared" si="15"/>
        <v>0.42784188034188031</v>
      </c>
      <c r="L45" s="92">
        <f t="shared" si="15"/>
        <v>2.5974893162393167E-2</v>
      </c>
      <c r="M45" s="92">
        <f t="shared" si="15"/>
        <v>8.7339743589743592E-4</v>
      </c>
      <c r="N45" s="93">
        <f t="shared" si="15"/>
        <v>2.1372863247863246E-2</v>
      </c>
    </row>
    <row r="46" spans="2:14" ht="15.75" x14ac:dyDescent="0.25">
      <c r="B46" s="50"/>
      <c r="C46" s="44"/>
      <c r="D46" s="50"/>
      <c r="E46" s="66"/>
      <c r="F46" s="66"/>
      <c r="G46" s="66"/>
      <c r="H46" s="66"/>
      <c r="I46" s="66"/>
      <c r="J46" s="50"/>
      <c r="K46" s="66"/>
      <c r="L46" s="66"/>
      <c r="M46" s="66"/>
      <c r="N46" s="67"/>
    </row>
    <row r="47" spans="2:14" ht="15.75" x14ac:dyDescent="0.25">
      <c r="B47" s="28" t="s">
        <v>18</v>
      </c>
      <c r="C47" s="28"/>
      <c r="D47" s="28"/>
      <c r="E47" s="28"/>
      <c r="F47" s="28"/>
      <c r="G47" s="28"/>
      <c r="H47" s="28"/>
      <c r="I47" s="28"/>
      <c r="J47" s="28"/>
      <c r="K47" s="28"/>
      <c r="L47" s="28"/>
      <c r="M47" s="28"/>
      <c r="N47" s="28"/>
    </row>
    <row r="49" spans="2:15" ht="15.75" x14ac:dyDescent="0.25">
      <c r="B49" s="55" t="s">
        <v>82</v>
      </c>
    </row>
    <row r="50" spans="2:15" ht="15.75" x14ac:dyDescent="0.25">
      <c r="B50" s="929" t="s">
        <v>953</v>
      </c>
    </row>
    <row r="51" spans="2:15" x14ac:dyDescent="0.25">
      <c r="B51" t="s">
        <v>215</v>
      </c>
    </row>
    <row r="55" spans="2:15" x14ac:dyDescent="0.25">
      <c r="B55" s="1" t="s">
        <v>907</v>
      </c>
    </row>
    <row r="57" spans="2:15" ht="15.75" x14ac:dyDescent="0.25">
      <c r="B57" s="246" t="s">
        <v>110</v>
      </c>
      <c r="C57" s="64"/>
      <c r="D57" s="28"/>
      <c r="E57" s="28"/>
      <c r="F57" s="28"/>
      <c r="G57" s="28"/>
      <c r="H57" s="28"/>
      <c r="I57" s="28"/>
      <c r="J57" s="28"/>
      <c r="K57" s="28"/>
      <c r="L57" s="28"/>
      <c r="M57" s="28"/>
      <c r="N57" s="4"/>
    </row>
    <row r="58" spans="2:15" ht="15.75" x14ac:dyDescent="0.25">
      <c r="B58" s="94"/>
      <c r="C58" s="1186" t="s">
        <v>303</v>
      </c>
      <c r="D58" s="1255" t="s">
        <v>111</v>
      </c>
      <c r="E58" s="1256"/>
      <c r="F58" s="1256"/>
      <c r="G58" s="1256"/>
      <c r="H58" s="1256"/>
      <c r="I58" s="1256"/>
      <c r="J58" s="1255" t="s">
        <v>112</v>
      </c>
      <c r="K58" s="1256"/>
      <c r="L58" s="1256"/>
      <c r="M58" s="1256"/>
      <c r="N58" s="1257"/>
    </row>
    <row r="59" spans="2:15" ht="47.25" x14ac:dyDescent="0.25">
      <c r="B59" s="82"/>
      <c r="C59" s="1241"/>
      <c r="D59" s="247" t="s">
        <v>113</v>
      </c>
      <c r="E59" s="251" t="s">
        <v>114</v>
      </c>
      <c r="F59" s="248" t="s">
        <v>116</v>
      </c>
      <c r="G59" s="251" t="s">
        <v>115</v>
      </c>
      <c r="H59" s="248" t="s">
        <v>117</v>
      </c>
      <c r="I59" s="248" t="s">
        <v>118</v>
      </c>
      <c r="J59" s="247" t="s">
        <v>119</v>
      </c>
      <c r="K59" s="248" t="s">
        <v>120</v>
      </c>
      <c r="L59" s="248" t="s">
        <v>115</v>
      </c>
      <c r="M59" s="248" t="s">
        <v>117</v>
      </c>
      <c r="N59" s="249" t="s">
        <v>118</v>
      </c>
    </row>
    <row r="60" spans="2:15" ht="15.75" x14ac:dyDescent="0.25">
      <c r="B60" s="517"/>
      <c r="C60" s="40"/>
      <c r="D60" s="14"/>
      <c r="E60" s="28"/>
      <c r="F60" s="55"/>
      <c r="H60" s="28"/>
      <c r="I60" s="55"/>
      <c r="J60" s="14"/>
      <c r="K60" s="55"/>
      <c r="L60" s="55"/>
      <c r="M60" s="55"/>
      <c r="N60" s="99"/>
    </row>
    <row r="61" spans="2:15" ht="15.75" x14ac:dyDescent="0.25">
      <c r="B61" s="14" t="s">
        <v>10</v>
      </c>
      <c r="C61" s="85">
        <v>2434</v>
      </c>
      <c r="D61" s="15">
        <v>627.48</v>
      </c>
      <c r="E61" s="64">
        <v>2402.3000000000002</v>
      </c>
      <c r="F61" s="64">
        <v>1128.27</v>
      </c>
      <c r="G61" s="64">
        <v>32.549999999999997</v>
      </c>
      <c r="H61" s="64">
        <v>1.03</v>
      </c>
      <c r="I61" s="16">
        <v>11.4</v>
      </c>
      <c r="J61" s="64">
        <v>439.38</v>
      </c>
      <c r="K61" s="64">
        <v>828.43</v>
      </c>
      <c r="L61" s="64">
        <v>32.590000000000003</v>
      </c>
      <c r="M61" s="64">
        <v>0</v>
      </c>
      <c r="N61" s="16">
        <v>10.4</v>
      </c>
    </row>
    <row r="62" spans="2:15" ht="15.75" x14ac:dyDescent="0.25">
      <c r="B62" s="14" t="s">
        <v>989</v>
      </c>
      <c r="C62" s="15">
        <v>1471</v>
      </c>
      <c r="D62" s="15">
        <v>189.71</v>
      </c>
      <c r="E62" s="64">
        <v>1455.43</v>
      </c>
      <c r="F62" s="64">
        <v>348.3</v>
      </c>
      <c r="G62" s="64">
        <v>0</v>
      </c>
      <c r="H62" s="64">
        <v>0</v>
      </c>
      <c r="I62" s="16">
        <v>0</v>
      </c>
      <c r="J62" s="64">
        <v>5.13</v>
      </c>
      <c r="K62" s="64">
        <v>100.43</v>
      </c>
      <c r="L62" s="64">
        <v>0</v>
      </c>
      <c r="M62" s="64">
        <v>0</v>
      </c>
      <c r="N62" s="16">
        <v>0</v>
      </c>
      <c r="O62" s="161"/>
    </row>
    <row r="63" spans="2:15" ht="15.75" x14ac:dyDescent="0.25">
      <c r="B63" s="14" t="s">
        <v>246</v>
      </c>
      <c r="C63" s="15">
        <v>788</v>
      </c>
      <c r="D63" s="15">
        <v>389.54</v>
      </c>
      <c r="E63" s="64">
        <v>773.33</v>
      </c>
      <c r="F63" s="64">
        <v>686.13</v>
      </c>
      <c r="G63" s="64">
        <v>29.47</v>
      </c>
      <c r="H63" s="64">
        <v>1.03</v>
      </c>
      <c r="I63" s="16">
        <v>8.31</v>
      </c>
      <c r="J63" s="64">
        <v>411.63</v>
      </c>
      <c r="K63" s="64">
        <v>650.61</v>
      </c>
      <c r="L63" s="64">
        <v>29.51</v>
      </c>
      <c r="M63" s="64">
        <v>0</v>
      </c>
      <c r="N63" s="16">
        <v>8.34</v>
      </c>
    </row>
    <row r="64" spans="2:15" ht="15.75" x14ac:dyDescent="0.25">
      <c r="B64" s="14" t="s">
        <v>855</v>
      </c>
      <c r="C64" s="15">
        <v>175</v>
      </c>
      <c r="D64" s="15">
        <v>48.23</v>
      </c>
      <c r="E64" s="64">
        <v>173.54</v>
      </c>
      <c r="F64" s="64">
        <v>93.84</v>
      </c>
      <c r="G64" s="64">
        <v>3.09</v>
      </c>
      <c r="H64" s="64">
        <v>0</v>
      </c>
      <c r="I64" s="16">
        <v>3.09</v>
      </c>
      <c r="J64" s="64">
        <v>22.62</v>
      </c>
      <c r="K64" s="64">
        <v>77.39</v>
      </c>
      <c r="L64" s="64">
        <v>3.09</v>
      </c>
      <c r="M64" s="64">
        <v>0</v>
      </c>
      <c r="N64" s="16">
        <v>2.06</v>
      </c>
    </row>
    <row r="65" spans="2:14" ht="15.75" x14ac:dyDescent="0.25">
      <c r="B65" s="14"/>
      <c r="C65" s="85"/>
      <c r="D65" s="15"/>
      <c r="E65" s="64"/>
      <c r="F65" s="64"/>
      <c r="G65" s="64"/>
      <c r="H65" s="64"/>
      <c r="I65" s="86"/>
      <c r="J65" s="64"/>
      <c r="K65" s="64"/>
      <c r="L65" s="64"/>
      <c r="M65" s="64"/>
      <c r="N65" s="16"/>
    </row>
    <row r="66" spans="2:14" ht="15.75" x14ac:dyDescent="0.25">
      <c r="B66" s="580" t="s">
        <v>16</v>
      </c>
      <c r="C66" s="583">
        <v>2434</v>
      </c>
      <c r="D66" s="581">
        <v>627.48</v>
      </c>
      <c r="E66" s="582">
        <v>2402.3000000000002</v>
      </c>
      <c r="F66" s="582">
        <v>1128.27</v>
      </c>
      <c r="G66" s="582">
        <v>32.549999999999997</v>
      </c>
      <c r="H66" s="582">
        <v>1.03</v>
      </c>
      <c r="I66" s="585">
        <v>11.4</v>
      </c>
      <c r="J66" s="582">
        <v>439.38</v>
      </c>
      <c r="K66" s="582">
        <v>828.43</v>
      </c>
      <c r="L66" s="582">
        <v>32.590000000000003</v>
      </c>
      <c r="M66" s="582">
        <v>0</v>
      </c>
      <c r="N66" s="585">
        <v>10.4</v>
      </c>
    </row>
    <row r="69" spans="2:14" ht="15.75" x14ac:dyDescent="0.25">
      <c r="B69" s="367" t="s">
        <v>31</v>
      </c>
      <c r="C69" s="64"/>
      <c r="D69" s="28"/>
      <c r="E69" s="28"/>
      <c r="F69" s="28"/>
      <c r="G69" s="28"/>
      <c r="H69" s="28"/>
      <c r="I69" s="28"/>
      <c r="J69" s="28"/>
      <c r="K69" s="28"/>
      <c r="L69" s="28"/>
      <c r="M69" s="28"/>
      <c r="N69" s="4"/>
    </row>
    <row r="70" spans="2:14" ht="15.75" x14ac:dyDescent="0.25">
      <c r="B70" s="94"/>
      <c r="C70" s="1186" t="s">
        <v>303</v>
      </c>
      <c r="D70" s="1255" t="s">
        <v>111</v>
      </c>
      <c r="E70" s="1256"/>
      <c r="F70" s="1256"/>
      <c r="G70" s="1256"/>
      <c r="H70" s="1256"/>
      <c r="I70" s="1256"/>
      <c r="J70" s="1255" t="s">
        <v>112</v>
      </c>
      <c r="K70" s="1256"/>
      <c r="L70" s="1256"/>
      <c r="M70" s="1256"/>
      <c r="N70" s="1257"/>
    </row>
    <row r="71" spans="2:14" ht="47.25" x14ac:dyDescent="0.25">
      <c r="B71" s="82"/>
      <c r="C71" s="1241"/>
      <c r="D71" s="247" t="s">
        <v>113</v>
      </c>
      <c r="E71" s="251" t="s">
        <v>114</v>
      </c>
      <c r="F71" s="248" t="s">
        <v>116</v>
      </c>
      <c r="G71" s="251" t="s">
        <v>115</v>
      </c>
      <c r="H71" s="248" t="s">
        <v>117</v>
      </c>
      <c r="I71" s="248" t="s">
        <v>118</v>
      </c>
      <c r="J71" s="247" t="s">
        <v>119</v>
      </c>
      <c r="K71" s="248" t="s">
        <v>120</v>
      </c>
      <c r="L71" s="248" t="s">
        <v>115</v>
      </c>
      <c r="M71" s="248" t="s">
        <v>117</v>
      </c>
      <c r="N71" s="249" t="s">
        <v>118</v>
      </c>
    </row>
    <row r="72" spans="2:14" ht="15.75" x14ac:dyDescent="0.25">
      <c r="B72" s="517"/>
      <c r="C72" s="40"/>
      <c r="D72" s="14"/>
      <c r="E72" s="28"/>
      <c r="F72" s="55"/>
      <c r="H72" s="28"/>
      <c r="I72" s="55"/>
      <c r="J72" s="14"/>
      <c r="K72" s="55"/>
      <c r="L72" s="55"/>
      <c r="M72" s="55"/>
      <c r="N72" s="99"/>
    </row>
    <row r="73" spans="2:14" ht="15.75" x14ac:dyDescent="0.25">
      <c r="B73" s="14" t="s">
        <v>10</v>
      </c>
      <c r="C73" s="85">
        <v>2434</v>
      </c>
      <c r="D73" s="68">
        <f t="shared" ref="D73:N73" si="16">D61/$C61</f>
        <v>0.25779786359901397</v>
      </c>
      <c r="E73" s="69">
        <f t="shared" si="16"/>
        <v>0.98697617091207901</v>
      </c>
      <c r="F73" s="69">
        <f t="shared" si="16"/>
        <v>0.46354560394412486</v>
      </c>
      <c r="G73" s="69">
        <f t="shared" si="16"/>
        <v>1.3373048479868529E-2</v>
      </c>
      <c r="H73" s="758">
        <f t="shared" si="16"/>
        <v>4.2317173377156946E-4</v>
      </c>
      <c r="I73" s="758">
        <f t="shared" si="16"/>
        <v>4.6836483155299922E-3</v>
      </c>
      <c r="J73" s="68">
        <f t="shared" si="16"/>
        <v>0.18051766639276912</v>
      </c>
      <c r="K73" s="69">
        <f t="shared" si="16"/>
        <v>0.34035743631881676</v>
      </c>
      <c r="L73" s="69">
        <f t="shared" si="16"/>
        <v>1.3389482333607232E-2</v>
      </c>
      <c r="M73" s="758">
        <f t="shared" si="16"/>
        <v>0</v>
      </c>
      <c r="N73" s="378">
        <f t="shared" si="16"/>
        <v>4.2728019720624484E-3</v>
      </c>
    </row>
    <row r="74" spans="2:14" ht="15.75" x14ac:dyDescent="0.25">
      <c r="B74" s="14" t="s">
        <v>989</v>
      </c>
      <c r="C74" s="15">
        <v>1471</v>
      </c>
      <c r="D74" s="68">
        <f t="shared" ref="D74:I76" si="17">D62/$C62</f>
        <v>0.12896668932698846</v>
      </c>
      <c r="E74" s="69">
        <f t="shared" si="17"/>
        <v>0.98941536369816452</v>
      </c>
      <c r="F74" s="69">
        <f t="shared" si="17"/>
        <v>0.23677770224337186</v>
      </c>
      <c r="G74" s="758">
        <f t="shared" si="17"/>
        <v>0</v>
      </c>
      <c r="H74" s="758">
        <f t="shared" si="17"/>
        <v>0</v>
      </c>
      <c r="I74" s="758">
        <f t="shared" si="17"/>
        <v>0</v>
      </c>
      <c r="J74" s="757">
        <f t="shared" ref="J74:N76" si="18">J62/$C62</f>
        <v>3.4874235214140039E-3</v>
      </c>
      <c r="K74" s="69">
        <f t="shared" si="18"/>
        <v>6.8273283480625432E-2</v>
      </c>
      <c r="L74" s="758">
        <f t="shared" si="18"/>
        <v>0</v>
      </c>
      <c r="M74" s="1074">
        <f t="shared" si="18"/>
        <v>0</v>
      </c>
      <c r="N74" s="1075">
        <f t="shared" si="18"/>
        <v>0</v>
      </c>
    </row>
    <row r="75" spans="2:14" ht="15.75" x14ac:dyDescent="0.25">
      <c r="B75" s="14" t="s">
        <v>246</v>
      </c>
      <c r="C75" s="15">
        <v>788</v>
      </c>
      <c r="D75" s="68">
        <f t="shared" si="17"/>
        <v>0.49434010152284269</v>
      </c>
      <c r="E75" s="69">
        <f t="shared" si="17"/>
        <v>0.9813832487309645</v>
      </c>
      <c r="F75" s="69">
        <f t="shared" si="17"/>
        <v>0.87072335025380709</v>
      </c>
      <c r="G75" s="69">
        <f t="shared" si="17"/>
        <v>3.7398477157360402E-2</v>
      </c>
      <c r="H75" s="758">
        <f t="shared" si="17"/>
        <v>1.3071065989847717E-3</v>
      </c>
      <c r="I75" s="758">
        <f t="shared" si="17"/>
        <v>1.0545685279187818E-2</v>
      </c>
      <c r="J75" s="68">
        <f t="shared" si="18"/>
        <v>0.52237309644670049</v>
      </c>
      <c r="K75" s="69">
        <f t="shared" si="18"/>
        <v>0.82564720812182746</v>
      </c>
      <c r="L75" s="69">
        <f t="shared" si="18"/>
        <v>3.7449238578680204E-2</v>
      </c>
      <c r="M75" s="1074">
        <f t="shared" si="18"/>
        <v>0</v>
      </c>
      <c r="N75" s="1075">
        <f t="shared" si="18"/>
        <v>1.0583756345177664E-2</v>
      </c>
    </row>
    <row r="76" spans="2:14" ht="15.75" x14ac:dyDescent="0.25">
      <c r="B76" s="14" t="s">
        <v>855</v>
      </c>
      <c r="C76" s="15">
        <v>175</v>
      </c>
      <c r="D76" s="68">
        <f t="shared" si="17"/>
        <v>0.27559999999999996</v>
      </c>
      <c r="E76" s="69">
        <f t="shared" si="17"/>
        <v>0.99165714285714279</v>
      </c>
      <c r="F76" s="69">
        <f t="shared" si="17"/>
        <v>0.5362285714285715</v>
      </c>
      <c r="G76" s="758">
        <f t="shared" si="17"/>
        <v>1.7657142857142857E-2</v>
      </c>
      <c r="H76" s="758">
        <f t="shared" si="17"/>
        <v>0</v>
      </c>
      <c r="I76" s="758">
        <f t="shared" si="17"/>
        <v>1.7657142857142857E-2</v>
      </c>
      <c r="J76" s="68">
        <f t="shared" si="18"/>
        <v>0.12925714285714288</v>
      </c>
      <c r="K76" s="69">
        <f t="shared" si="18"/>
        <v>0.44222857142857142</v>
      </c>
      <c r="L76" s="758">
        <f t="shared" si="18"/>
        <v>1.7657142857142857E-2</v>
      </c>
      <c r="M76" s="1074">
        <f t="shared" si="18"/>
        <v>0</v>
      </c>
      <c r="N76" s="1075">
        <f t="shared" si="18"/>
        <v>1.1771428571428572E-2</v>
      </c>
    </row>
    <row r="77" spans="2:14" ht="15.75" x14ac:dyDescent="0.25">
      <c r="B77" s="14"/>
      <c r="C77" s="85"/>
      <c r="D77" s="586"/>
      <c r="E77" s="587"/>
      <c r="F77" s="587"/>
      <c r="G77" s="587"/>
      <c r="H77" s="587"/>
      <c r="I77" s="588"/>
      <c r="J77" s="587"/>
      <c r="K77" s="587"/>
      <c r="L77" s="587"/>
      <c r="M77" s="587"/>
      <c r="N77" s="589"/>
    </row>
    <row r="78" spans="2:14" ht="15.75" x14ac:dyDescent="0.25">
      <c r="B78" s="580" t="s">
        <v>302</v>
      </c>
      <c r="C78" s="583">
        <v>2434</v>
      </c>
      <c r="D78" s="590">
        <v>0.25779786359901397</v>
      </c>
      <c r="E78" s="571">
        <v>0.98697617091207901</v>
      </c>
      <c r="F78" s="571">
        <v>0.46354560394412486</v>
      </c>
      <c r="G78" s="571">
        <v>1.3373048479868529E-2</v>
      </c>
      <c r="H78" s="571">
        <v>4.2317173377156946E-4</v>
      </c>
      <c r="I78" s="572">
        <v>4.6836483155299922E-3</v>
      </c>
      <c r="J78" s="571">
        <v>0.18051766639276912</v>
      </c>
      <c r="K78" s="571">
        <v>0.34035743631881676</v>
      </c>
      <c r="L78" s="571">
        <v>1.3389482333607232E-2</v>
      </c>
      <c r="M78" s="571">
        <v>0</v>
      </c>
      <c r="N78" s="572">
        <v>4.2728019720624484E-3</v>
      </c>
    </row>
    <row r="79" spans="2:14" ht="15.75" x14ac:dyDescent="0.25">
      <c r="B79" s="28" t="s">
        <v>18</v>
      </c>
    </row>
    <row r="81" spans="2:2" ht="15.75" x14ac:dyDescent="0.25">
      <c r="B81" s="55" t="s">
        <v>82</v>
      </c>
    </row>
    <row r="82" spans="2:2" ht="15.75" x14ac:dyDescent="0.25">
      <c r="B82" s="929" t="s">
        <v>953</v>
      </c>
    </row>
    <row r="83" spans="2:2" x14ac:dyDescent="0.25">
      <c r="B83" t="s">
        <v>215</v>
      </c>
    </row>
  </sheetData>
  <mergeCells count="13">
    <mergeCell ref="B1:N1"/>
    <mergeCell ref="C4:C5"/>
    <mergeCell ref="D4:I4"/>
    <mergeCell ref="J4:N4"/>
    <mergeCell ref="C27:C28"/>
    <mergeCell ref="D27:I27"/>
    <mergeCell ref="J27:N27"/>
    <mergeCell ref="C58:C59"/>
    <mergeCell ref="D58:I58"/>
    <mergeCell ref="J58:N58"/>
    <mergeCell ref="C70:C71"/>
    <mergeCell ref="D70:I70"/>
    <mergeCell ref="J70:N70"/>
  </mergeCells>
  <conditionalFormatting sqref="D31:N42 M74:N76">
    <cfRule type="expression" dxfId="13" priority="4" stopIfTrue="1">
      <formula>D8&lt;11</formula>
    </cfRule>
  </conditionalFormatting>
  <conditionalFormatting sqref="D44:N44">
    <cfRule type="expression" dxfId="12" priority="3" stopIfTrue="1">
      <formula>D21&lt;11</formula>
    </cfRule>
  </conditionalFormatting>
  <conditionalFormatting sqref="D45:N45">
    <cfRule type="expression" dxfId="11" priority="2" stopIfTrue="1">
      <formula>D22&lt;11</formula>
    </cfRule>
  </conditionalFormatting>
  <conditionalFormatting sqref="M73:N73">
    <cfRule type="expression" dxfId="10" priority="28" stopIfTrue="1">
      <formula>#REF!&lt;11</formula>
    </cfRule>
  </conditionalFormatting>
  <pageMargins left="0.25" right="0.25" top="0.75" bottom="0.75" header="0.3" footer="0.3"/>
  <pageSetup paperSize="9" scale="57"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7" tint="0.59999389629810485"/>
    <pageSetUpPr fitToPage="1"/>
  </sheetPr>
  <dimension ref="B1:J77"/>
  <sheetViews>
    <sheetView topLeftCell="A10" workbookViewId="0">
      <selection activeCell="D30" sqref="D30:F30"/>
    </sheetView>
  </sheetViews>
  <sheetFormatPr defaultRowHeight="15" x14ac:dyDescent="0.25"/>
  <cols>
    <col min="1" max="1" width="3.140625" customWidth="1"/>
    <col min="2" max="2" width="67.140625" customWidth="1"/>
    <col min="3" max="3" width="12.85546875" customWidth="1"/>
    <col min="4" max="4" width="16.5703125" customWidth="1"/>
    <col min="5" max="6" width="14.140625" customWidth="1"/>
    <col min="7" max="10" width="12" customWidth="1"/>
  </cols>
  <sheetData>
    <row r="1" spans="2:10" ht="15.75" customHeight="1" x14ac:dyDescent="0.25">
      <c r="B1" s="1175" t="s">
        <v>908</v>
      </c>
      <c r="C1" s="1175"/>
      <c r="D1" s="1175"/>
      <c r="E1" s="1175"/>
      <c r="F1" s="1175"/>
      <c r="G1" s="1175"/>
      <c r="H1" s="1175"/>
      <c r="I1" s="1175"/>
      <c r="J1" s="462"/>
    </row>
    <row r="2" spans="2:10" ht="15.75" x14ac:dyDescent="0.25">
      <c r="B2" s="28"/>
      <c r="C2" s="28"/>
      <c r="D2" s="28"/>
      <c r="E2" s="28"/>
      <c r="F2" s="28"/>
      <c r="G2" s="28"/>
      <c r="H2" s="28"/>
      <c r="I2" s="28"/>
      <c r="J2" s="28"/>
    </row>
    <row r="3" spans="2:10" ht="15.75" x14ac:dyDescent="0.25">
      <c r="B3" s="246" t="s">
        <v>110</v>
      </c>
      <c r="C3" s="64"/>
      <c r="D3" s="28"/>
      <c r="E3" s="28"/>
      <c r="F3" s="28"/>
      <c r="G3" s="28"/>
      <c r="H3" s="28"/>
      <c r="I3" s="57"/>
    </row>
    <row r="4" spans="2:10" ht="33" customHeight="1" x14ac:dyDescent="0.25">
      <c r="B4" s="94"/>
      <c r="C4" s="1186" t="s">
        <v>181</v>
      </c>
      <c r="D4" s="1255" t="s">
        <v>223</v>
      </c>
      <c r="E4" s="1256"/>
      <c r="F4" s="1256"/>
      <c r="G4" s="1256"/>
      <c r="H4" s="1224" t="s">
        <v>224</v>
      </c>
      <c r="I4" s="1226"/>
    </row>
    <row r="5" spans="2:10" ht="47.25" x14ac:dyDescent="0.25">
      <c r="B5" s="82"/>
      <c r="C5" s="1241"/>
      <c r="D5" s="247" t="s">
        <v>216</v>
      </c>
      <c r="E5" s="248" t="s">
        <v>217</v>
      </c>
      <c r="F5" s="248" t="s">
        <v>218</v>
      </c>
      <c r="G5" s="249" t="s">
        <v>222</v>
      </c>
      <c r="H5" s="247" t="s">
        <v>219</v>
      </c>
      <c r="I5" s="249" t="s">
        <v>220</v>
      </c>
    </row>
    <row r="6" spans="2:10" ht="15.75" x14ac:dyDescent="0.25">
      <c r="B6" s="368"/>
      <c r="C6" s="14"/>
      <c r="D6" s="14"/>
      <c r="E6" s="55"/>
      <c r="F6" s="28"/>
      <c r="H6" s="14"/>
      <c r="I6" s="99"/>
    </row>
    <row r="7" spans="2:10" ht="15.75" x14ac:dyDescent="0.25">
      <c r="B7" s="11" t="s">
        <v>789</v>
      </c>
      <c r="C7" s="14"/>
      <c r="D7" s="14"/>
      <c r="E7" s="55"/>
      <c r="F7" s="55"/>
      <c r="H7" s="14"/>
      <c r="I7" s="99"/>
    </row>
    <row r="8" spans="2:10" ht="15.75" x14ac:dyDescent="0.25">
      <c r="B8" s="14" t="s">
        <v>843</v>
      </c>
      <c r="C8" s="85">
        <v>149</v>
      </c>
      <c r="D8" s="15">
        <v>2.0299999999999998</v>
      </c>
      <c r="E8" s="64">
        <v>108.46</v>
      </c>
      <c r="F8" s="64">
        <v>38.520000000000003</v>
      </c>
      <c r="G8" s="16">
        <v>0</v>
      </c>
      <c r="H8" s="252">
        <v>2.0299999999999998</v>
      </c>
      <c r="I8" s="239">
        <v>146.97</v>
      </c>
    </row>
    <row r="9" spans="2:10" ht="15.75" x14ac:dyDescent="0.25">
      <c r="B9" s="14" t="s">
        <v>9</v>
      </c>
      <c r="C9" s="15">
        <v>76</v>
      </c>
      <c r="D9" s="15">
        <v>0</v>
      </c>
      <c r="E9" s="64">
        <v>18.489999999999998</v>
      </c>
      <c r="F9" s="64">
        <v>50.32</v>
      </c>
      <c r="G9" s="16">
        <v>7.19</v>
      </c>
      <c r="H9" s="252">
        <v>24.65</v>
      </c>
      <c r="I9" s="239">
        <v>51.35</v>
      </c>
    </row>
    <row r="10" spans="2:10" ht="15.75" x14ac:dyDescent="0.25">
      <c r="B10" s="14" t="s">
        <v>844</v>
      </c>
      <c r="C10" s="85">
        <v>41</v>
      </c>
      <c r="D10" s="15">
        <v>21.03</v>
      </c>
      <c r="E10" s="64">
        <v>10.51</v>
      </c>
      <c r="F10" s="64">
        <v>9.4600000000000009</v>
      </c>
      <c r="G10" s="16">
        <v>0</v>
      </c>
      <c r="H10" s="252">
        <v>0</v>
      </c>
      <c r="I10" s="239">
        <v>41</v>
      </c>
    </row>
    <row r="11" spans="2:10" ht="15.75" x14ac:dyDescent="0.25">
      <c r="B11" s="14" t="s">
        <v>10</v>
      </c>
      <c r="C11" s="85">
        <v>2434</v>
      </c>
      <c r="D11" s="15">
        <v>37.97</v>
      </c>
      <c r="E11" s="64">
        <v>1206</v>
      </c>
      <c r="F11" s="64">
        <v>1189.54</v>
      </c>
      <c r="G11" s="16">
        <v>0</v>
      </c>
      <c r="H11" s="252">
        <v>7.3</v>
      </c>
      <c r="I11" s="239">
        <v>2426.21</v>
      </c>
    </row>
    <row r="12" spans="2:10" ht="15.75" x14ac:dyDescent="0.25">
      <c r="B12" s="14" t="s">
        <v>11</v>
      </c>
      <c r="C12" s="15">
        <v>415</v>
      </c>
      <c r="D12" s="15">
        <v>4.2300000000000004</v>
      </c>
      <c r="E12" s="64">
        <v>328.39</v>
      </c>
      <c r="F12" s="64">
        <v>82.38</v>
      </c>
      <c r="G12" s="16">
        <v>0</v>
      </c>
      <c r="H12" s="252">
        <v>2.17</v>
      </c>
      <c r="I12" s="239">
        <v>412.83</v>
      </c>
    </row>
    <row r="13" spans="2:10" ht="15.75" x14ac:dyDescent="0.25">
      <c r="B13" s="14" t="s">
        <v>12</v>
      </c>
      <c r="C13" s="15">
        <v>2019</v>
      </c>
      <c r="D13" s="15">
        <v>33.75</v>
      </c>
      <c r="E13" s="64">
        <v>877.61</v>
      </c>
      <c r="F13" s="64">
        <v>1107.1600000000001</v>
      </c>
      <c r="G13" s="16">
        <v>0</v>
      </c>
      <c r="H13" s="252">
        <v>5.13</v>
      </c>
      <c r="I13" s="239">
        <v>2013.38</v>
      </c>
    </row>
    <row r="14" spans="2:10" ht="15.75" x14ac:dyDescent="0.25">
      <c r="B14" s="14" t="s">
        <v>13</v>
      </c>
      <c r="C14" s="15">
        <v>723</v>
      </c>
      <c r="D14" s="15">
        <v>54.38</v>
      </c>
      <c r="E14" s="64">
        <v>393.57</v>
      </c>
      <c r="F14" s="64">
        <v>263.91000000000003</v>
      </c>
      <c r="G14" s="16">
        <v>11.13</v>
      </c>
      <c r="H14" s="252">
        <v>6.61</v>
      </c>
      <c r="I14" s="239">
        <v>716.39</v>
      </c>
    </row>
    <row r="15" spans="2:10" ht="15.75" x14ac:dyDescent="0.25">
      <c r="B15" s="14" t="s">
        <v>11</v>
      </c>
      <c r="C15" s="15">
        <v>493</v>
      </c>
      <c r="D15" s="15">
        <v>37.36</v>
      </c>
      <c r="E15" s="64">
        <v>336.28</v>
      </c>
      <c r="F15" s="64">
        <v>113.13</v>
      </c>
      <c r="G15" s="16">
        <v>6.23</v>
      </c>
      <c r="H15" s="252">
        <v>1.04</v>
      </c>
      <c r="I15" s="239">
        <v>491.96</v>
      </c>
    </row>
    <row r="16" spans="2:10" ht="15.75" x14ac:dyDescent="0.25">
      <c r="B16" s="14" t="s">
        <v>12</v>
      </c>
      <c r="C16" s="15">
        <v>230</v>
      </c>
      <c r="D16" s="15">
        <v>17.02</v>
      </c>
      <c r="E16" s="64">
        <v>57.3</v>
      </c>
      <c r="F16" s="64">
        <v>150.78</v>
      </c>
      <c r="G16" s="16">
        <v>4.9000000000000004</v>
      </c>
      <c r="H16" s="252">
        <v>5.57</v>
      </c>
      <c r="I16" s="239">
        <v>224.43</v>
      </c>
    </row>
    <row r="17" spans="2:10" ht="15.75" x14ac:dyDescent="0.25">
      <c r="B17" s="40" t="s">
        <v>14</v>
      </c>
      <c r="C17" s="15">
        <v>272</v>
      </c>
      <c r="D17" s="15">
        <v>0</v>
      </c>
      <c r="E17" s="64">
        <v>19.010000000000002</v>
      </c>
      <c r="F17" s="64">
        <v>251.94</v>
      </c>
      <c r="G17" s="16">
        <v>1.06</v>
      </c>
      <c r="H17" s="252">
        <v>0</v>
      </c>
      <c r="I17" s="239">
        <v>272</v>
      </c>
    </row>
    <row r="18" spans="2:10" ht="15.75" x14ac:dyDescent="0.25">
      <c r="B18" s="14" t="s">
        <v>15</v>
      </c>
      <c r="C18" s="15">
        <v>49</v>
      </c>
      <c r="D18" s="15">
        <v>0</v>
      </c>
      <c r="E18" s="64">
        <v>31.18</v>
      </c>
      <c r="F18" s="64">
        <v>15.59</v>
      </c>
      <c r="G18" s="16">
        <v>2.23</v>
      </c>
      <c r="H18" s="252">
        <v>1.1100000000000001</v>
      </c>
      <c r="I18" s="239">
        <v>47.89</v>
      </c>
    </row>
    <row r="19" spans="2:10" ht="15.75" x14ac:dyDescent="0.25">
      <c r="B19" s="14"/>
      <c r="C19" s="230"/>
      <c r="D19" s="28"/>
      <c r="E19" s="64"/>
      <c r="F19" s="64"/>
      <c r="H19" s="15"/>
      <c r="I19" s="16"/>
    </row>
    <row r="20" spans="2:10" ht="15.75" x14ac:dyDescent="0.25">
      <c r="B20" s="22" t="s">
        <v>109</v>
      </c>
      <c r="C20" s="229">
        <v>3744</v>
      </c>
      <c r="D20" s="23">
        <f>SUM(D8:D11,D14,D17:D18)</f>
        <v>115.41</v>
      </c>
      <c r="E20" s="65">
        <f>SUM(E8:E11,E14,E17:E18)</f>
        <v>1787.22</v>
      </c>
      <c r="F20" s="65">
        <f>SUM(F8:F11,F14,F17:F18)</f>
        <v>1819.28</v>
      </c>
      <c r="G20" s="24">
        <f>SUM(G8:G11,G14,G17:G18)</f>
        <v>21.61</v>
      </c>
      <c r="H20" s="23">
        <v>41.7</v>
      </c>
      <c r="I20" s="24">
        <v>3701.81</v>
      </c>
      <c r="J20" s="161"/>
    </row>
    <row r="21" spans="2:10" ht="15.75" x14ac:dyDescent="0.25">
      <c r="B21" s="50"/>
      <c r="C21" s="50"/>
      <c r="D21" s="244"/>
      <c r="E21" s="112"/>
      <c r="F21" s="112"/>
      <c r="G21" s="112"/>
      <c r="H21" s="244"/>
      <c r="I21" s="67"/>
    </row>
    <row r="22" spans="2:10" ht="15.75" x14ac:dyDescent="0.25">
      <c r="B22" s="3" t="s">
        <v>31</v>
      </c>
      <c r="C22" s="28"/>
      <c r="D22" s="28"/>
      <c r="E22" s="28"/>
      <c r="F22" s="28"/>
      <c r="G22" s="28"/>
      <c r="H22" s="28"/>
      <c r="I22" s="28"/>
    </row>
    <row r="23" spans="2:10" ht="42" customHeight="1" x14ac:dyDescent="0.25">
      <c r="B23" s="94"/>
      <c r="C23" s="1186" t="s">
        <v>181</v>
      </c>
      <c r="D23" s="1255" t="s">
        <v>223</v>
      </c>
      <c r="E23" s="1256"/>
      <c r="F23" s="1256"/>
      <c r="G23" s="1256"/>
      <c r="H23" s="1224" t="s">
        <v>224</v>
      </c>
      <c r="I23" s="1226"/>
    </row>
    <row r="24" spans="2:10" ht="47.25" x14ac:dyDescent="0.25">
      <c r="B24" s="250"/>
      <c r="C24" s="1241"/>
      <c r="D24" s="247" t="s">
        <v>216</v>
      </c>
      <c r="E24" s="248" t="s">
        <v>217</v>
      </c>
      <c r="F24" s="248" t="s">
        <v>218</v>
      </c>
      <c r="G24" s="249" t="s">
        <v>222</v>
      </c>
      <c r="H24" s="247" t="s">
        <v>219</v>
      </c>
      <c r="I24" s="249" t="s">
        <v>220</v>
      </c>
    </row>
    <row r="25" spans="2:10" ht="15.75" x14ac:dyDescent="0.25">
      <c r="B25" s="368"/>
      <c r="C25" s="40"/>
      <c r="D25" s="14"/>
      <c r="E25" s="55"/>
      <c r="F25" s="55"/>
      <c r="H25" s="14"/>
      <c r="I25" s="99"/>
    </row>
    <row r="26" spans="2:10" ht="15.75" x14ac:dyDescent="0.25">
      <c r="B26" s="11" t="s">
        <v>789</v>
      </c>
      <c r="C26" s="40"/>
      <c r="D26" s="14"/>
      <c r="E26" s="55"/>
      <c r="F26" s="55"/>
      <c r="H26" s="14"/>
      <c r="I26" s="99"/>
    </row>
    <row r="27" spans="2:10" ht="15.75" x14ac:dyDescent="0.25">
      <c r="B27" s="14" t="s">
        <v>843</v>
      </c>
      <c r="C27" s="85">
        <v>149</v>
      </c>
      <c r="D27" s="68">
        <f t="shared" ref="D27:I27" si="0">D8/$C8</f>
        <v>1.3624161073825502E-2</v>
      </c>
      <c r="E27" s="69">
        <f t="shared" si="0"/>
        <v>0.72791946308724831</v>
      </c>
      <c r="F27" s="69">
        <f t="shared" si="0"/>
        <v>0.25852348993288593</v>
      </c>
      <c r="G27" s="70">
        <f t="shared" si="0"/>
        <v>0</v>
      </c>
      <c r="H27" s="68">
        <f t="shared" si="0"/>
        <v>1.3624161073825502E-2</v>
      </c>
      <c r="I27" s="70">
        <f t="shared" si="0"/>
        <v>0.98637583892617453</v>
      </c>
    </row>
    <row r="28" spans="2:10" ht="15.75" x14ac:dyDescent="0.25">
      <c r="B28" s="14" t="s">
        <v>9</v>
      </c>
      <c r="C28" s="15">
        <v>76</v>
      </c>
      <c r="D28" s="68">
        <f t="shared" ref="D28:I28" si="1">D9/$C9</f>
        <v>0</v>
      </c>
      <c r="E28" s="69">
        <f t="shared" si="1"/>
        <v>0.2432894736842105</v>
      </c>
      <c r="F28" s="69">
        <f t="shared" si="1"/>
        <v>0.66210526315789475</v>
      </c>
      <c r="G28" s="70">
        <f t="shared" si="1"/>
        <v>9.4605263157894748E-2</v>
      </c>
      <c r="H28" s="68">
        <f t="shared" si="1"/>
        <v>0.32434210526315788</v>
      </c>
      <c r="I28" s="70">
        <f t="shared" si="1"/>
        <v>0.67565789473684212</v>
      </c>
    </row>
    <row r="29" spans="2:10" ht="15.75" x14ac:dyDescent="0.25">
      <c r="B29" s="14" t="s">
        <v>844</v>
      </c>
      <c r="C29" s="85">
        <v>41</v>
      </c>
      <c r="D29" s="68">
        <f t="shared" ref="D29:I29" si="2">D10/$C10</f>
        <v>0.51292682926829269</v>
      </c>
      <c r="E29" s="69">
        <f t="shared" si="2"/>
        <v>0.25634146341463415</v>
      </c>
      <c r="F29" s="69">
        <f t="shared" si="2"/>
        <v>0.23073170731707318</v>
      </c>
      <c r="G29" s="70">
        <f t="shared" si="2"/>
        <v>0</v>
      </c>
      <c r="H29" s="68">
        <f t="shared" si="2"/>
        <v>0</v>
      </c>
      <c r="I29" s="70">
        <f t="shared" si="2"/>
        <v>1</v>
      </c>
    </row>
    <row r="30" spans="2:10" ht="15.75" x14ac:dyDescent="0.25">
      <c r="B30" s="14" t="s">
        <v>10</v>
      </c>
      <c r="C30" s="85">
        <v>2434</v>
      </c>
      <c r="D30" s="68">
        <f t="shared" ref="D30:I30" si="3">D11/$C11</f>
        <v>1.5599835661462613E-2</v>
      </c>
      <c r="E30" s="69">
        <f t="shared" si="3"/>
        <v>0.49548069022185703</v>
      </c>
      <c r="F30" s="69">
        <f t="shared" si="3"/>
        <v>0.48871815940838126</v>
      </c>
      <c r="G30" s="70">
        <f t="shared" si="3"/>
        <v>0</v>
      </c>
      <c r="H30" s="68">
        <f t="shared" si="3"/>
        <v>2.9991783073130647E-3</v>
      </c>
      <c r="I30" s="70">
        <f t="shared" si="3"/>
        <v>0.99679950698438791</v>
      </c>
      <c r="J30" s="162"/>
    </row>
    <row r="31" spans="2:10" ht="15.75" x14ac:dyDescent="0.25">
      <c r="B31" s="14" t="s">
        <v>11</v>
      </c>
      <c r="C31" s="15">
        <v>415</v>
      </c>
      <c r="D31" s="68">
        <f t="shared" ref="D31:I31" si="4">D12/$C12</f>
        <v>1.0192771084337351E-2</v>
      </c>
      <c r="E31" s="69">
        <f t="shared" si="4"/>
        <v>0.79130120481927713</v>
      </c>
      <c r="F31" s="69">
        <f t="shared" si="4"/>
        <v>0.19850602409638554</v>
      </c>
      <c r="G31" s="70">
        <f t="shared" si="4"/>
        <v>0</v>
      </c>
      <c r="H31" s="68">
        <f t="shared" si="4"/>
        <v>5.2289156626506026E-3</v>
      </c>
      <c r="I31" s="70">
        <f t="shared" si="4"/>
        <v>0.9947710843373494</v>
      </c>
    </row>
    <row r="32" spans="2:10" ht="15.75" x14ac:dyDescent="0.25">
      <c r="B32" s="14" t="s">
        <v>12</v>
      </c>
      <c r="C32" s="15">
        <v>2019</v>
      </c>
      <c r="D32" s="68">
        <f t="shared" ref="D32:I32" si="5">D13/$C13</f>
        <v>1.6716196136701337E-2</v>
      </c>
      <c r="E32" s="69">
        <f t="shared" si="5"/>
        <v>0.43467558197127293</v>
      </c>
      <c r="F32" s="69">
        <f t="shared" si="5"/>
        <v>0.54837048043585934</v>
      </c>
      <c r="G32" s="70">
        <f t="shared" si="5"/>
        <v>0</v>
      </c>
      <c r="H32" s="68">
        <f t="shared" si="5"/>
        <v>2.5408618127786033E-3</v>
      </c>
      <c r="I32" s="70">
        <f t="shared" si="5"/>
        <v>0.99721644378405161</v>
      </c>
    </row>
    <row r="33" spans="2:9" ht="15.75" x14ac:dyDescent="0.25">
      <c r="B33" s="14" t="s">
        <v>221</v>
      </c>
      <c r="C33" s="15">
        <v>723</v>
      </c>
      <c r="D33" s="68">
        <f t="shared" ref="D33:I33" si="6">D14/$C14</f>
        <v>7.5214384508990317E-2</v>
      </c>
      <c r="E33" s="69">
        <f t="shared" si="6"/>
        <v>0.54435684647302907</v>
      </c>
      <c r="F33" s="69">
        <f t="shared" si="6"/>
        <v>0.36502074688796682</v>
      </c>
      <c r="G33" s="70">
        <f t="shared" si="6"/>
        <v>1.5394190871369296E-2</v>
      </c>
      <c r="H33" s="68">
        <f t="shared" si="6"/>
        <v>9.1424619640387284E-3</v>
      </c>
      <c r="I33" s="70">
        <f t="shared" si="6"/>
        <v>0.99085753803596122</v>
      </c>
    </row>
    <row r="34" spans="2:9" ht="15.75" x14ac:dyDescent="0.25">
      <c r="B34" s="14" t="s">
        <v>11</v>
      </c>
      <c r="C34" s="15">
        <v>493</v>
      </c>
      <c r="D34" s="68">
        <f t="shared" ref="D34:I34" si="7">D15/$C15</f>
        <v>7.5780933062880321E-2</v>
      </c>
      <c r="E34" s="69">
        <f t="shared" si="7"/>
        <v>0.68210953346855974</v>
      </c>
      <c r="F34" s="69">
        <f t="shared" si="7"/>
        <v>0.22947261663286003</v>
      </c>
      <c r="G34" s="70">
        <f t="shared" si="7"/>
        <v>1.2636916835699797E-2</v>
      </c>
      <c r="H34" s="68">
        <f t="shared" si="7"/>
        <v>2.1095334685598379E-3</v>
      </c>
      <c r="I34" s="70">
        <f t="shared" si="7"/>
        <v>0.99789046653144009</v>
      </c>
    </row>
    <row r="35" spans="2:9" ht="15.75" x14ac:dyDescent="0.25">
      <c r="B35" s="14" t="s">
        <v>12</v>
      </c>
      <c r="C35" s="15">
        <v>230</v>
      </c>
      <c r="D35" s="68">
        <f t="shared" ref="D35:I35" si="8">D16/$C16</f>
        <v>7.3999999999999996E-2</v>
      </c>
      <c r="E35" s="69">
        <f t="shared" si="8"/>
        <v>0.24913043478260868</v>
      </c>
      <c r="F35" s="69">
        <f t="shared" si="8"/>
        <v>0.65556521739130436</v>
      </c>
      <c r="G35" s="70">
        <f t="shared" si="8"/>
        <v>2.1304347826086957E-2</v>
      </c>
      <c r="H35" s="68">
        <f t="shared" si="8"/>
        <v>2.4217391304347826E-2</v>
      </c>
      <c r="I35" s="70">
        <f t="shared" si="8"/>
        <v>0.97578260869565225</v>
      </c>
    </row>
    <row r="36" spans="2:9" ht="15.75" x14ac:dyDescent="0.25">
      <c r="B36" s="40" t="s">
        <v>14</v>
      </c>
      <c r="C36" s="15">
        <v>272</v>
      </c>
      <c r="D36" s="68">
        <f t="shared" ref="D36:I36" si="9">D17/$C17</f>
        <v>0</v>
      </c>
      <c r="E36" s="69">
        <f t="shared" si="9"/>
        <v>6.9889705882352951E-2</v>
      </c>
      <c r="F36" s="69">
        <f t="shared" si="9"/>
        <v>0.92625000000000002</v>
      </c>
      <c r="G36" s="70">
        <f t="shared" si="9"/>
        <v>3.8970588235294119E-3</v>
      </c>
      <c r="H36" s="68">
        <f t="shared" si="9"/>
        <v>0</v>
      </c>
      <c r="I36" s="70">
        <f t="shared" si="9"/>
        <v>1</v>
      </c>
    </row>
    <row r="37" spans="2:9" ht="15.75" x14ac:dyDescent="0.25">
      <c r="B37" s="40" t="s">
        <v>15</v>
      </c>
      <c r="C37" s="15">
        <v>49</v>
      </c>
      <c r="D37" s="68">
        <f t="shared" ref="D37:I37" si="10">D18/$C18</f>
        <v>0</v>
      </c>
      <c r="E37" s="69">
        <f t="shared" si="10"/>
        <v>0.63632653061224487</v>
      </c>
      <c r="F37" s="69">
        <f t="shared" si="10"/>
        <v>0.31816326530612243</v>
      </c>
      <c r="G37" s="70">
        <f t="shared" si="10"/>
        <v>4.5510204081632651E-2</v>
      </c>
      <c r="H37" s="68">
        <f t="shared" si="10"/>
        <v>2.2653061224489797E-2</v>
      </c>
      <c r="I37" s="70">
        <f t="shared" si="10"/>
        <v>0.97734693877551027</v>
      </c>
    </row>
    <row r="38" spans="2:9" ht="15.75" x14ac:dyDescent="0.25">
      <c r="B38" s="14"/>
      <c r="C38" s="230"/>
      <c r="D38" s="68"/>
      <c r="E38" s="69"/>
      <c r="F38" s="69"/>
      <c r="H38" s="68"/>
      <c r="I38" s="70"/>
    </row>
    <row r="39" spans="2:9" ht="15.75" x14ac:dyDescent="0.25">
      <c r="B39" s="22" t="s">
        <v>109</v>
      </c>
      <c r="C39" s="229">
        <v>3744</v>
      </c>
      <c r="D39" s="71">
        <f t="shared" ref="D39:I39" si="11">D20/$C20</f>
        <v>3.0825320512820512E-2</v>
      </c>
      <c r="E39" s="72">
        <f t="shared" si="11"/>
        <v>0.47735576923076922</v>
      </c>
      <c r="F39" s="72">
        <f t="shared" si="11"/>
        <v>0.48591880341880339</v>
      </c>
      <c r="G39" s="73">
        <f t="shared" si="11"/>
        <v>5.7719017094017095E-3</v>
      </c>
      <c r="H39" s="71">
        <f t="shared" si="11"/>
        <v>1.1137820512820513E-2</v>
      </c>
      <c r="I39" s="73">
        <f t="shared" si="11"/>
        <v>0.98873130341880344</v>
      </c>
    </row>
    <row r="40" spans="2:9" ht="15.75" x14ac:dyDescent="0.25">
      <c r="B40" s="50"/>
      <c r="C40" s="44"/>
      <c r="D40" s="50"/>
      <c r="E40" s="66"/>
      <c r="F40" s="66"/>
      <c r="G40" s="66"/>
      <c r="H40" s="50"/>
      <c r="I40" s="67"/>
    </row>
    <row r="41" spans="2:9" ht="15.75" x14ac:dyDescent="0.25">
      <c r="B41" s="28" t="s">
        <v>18</v>
      </c>
      <c r="C41" s="28"/>
      <c r="D41" s="370"/>
      <c r="E41" s="370"/>
      <c r="F41" s="370"/>
      <c r="G41" s="370"/>
      <c r="H41" s="370"/>
      <c r="I41" s="370"/>
    </row>
    <row r="43" spans="2:9" ht="15.75" x14ac:dyDescent="0.25">
      <c r="B43" s="55" t="s">
        <v>82</v>
      </c>
    </row>
    <row r="44" spans="2:9" ht="15.75" x14ac:dyDescent="0.25">
      <c r="B44" s="929" t="s">
        <v>953</v>
      </c>
    </row>
    <row r="47" spans="2:9" ht="15.75" x14ac:dyDescent="0.25">
      <c r="B47" s="1175" t="s">
        <v>909</v>
      </c>
      <c r="C47" s="1175"/>
      <c r="D47" s="1175"/>
      <c r="E47" s="1175"/>
      <c r="F47" s="1175"/>
      <c r="G47" s="1175"/>
      <c r="H47" s="1175"/>
      <c r="I47" s="1175"/>
    </row>
    <row r="49" spans="2:9" ht="15.75" x14ac:dyDescent="0.25">
      <c r="B49" s="246" t="s">
        <v>110</v>
      </c>
      <c r="C49" s="64"/>
      <c r="D49" s="28"/>
      <c r="E49" s="28"/>
      <c r="F49" s="28"/>
      <c r="G49" s="28"/>
      <c r="H49" s="28"/>
      <c r="I49" s="57"/>
    </row>
    <row r="50" spans="2:9" ht="15.75" customHeight="1" x14ac:dyDescent="0.25">
      <c r="B50" s="94"/>
      <c r="C50" s="1186" t="s">
        <v>307</v>
      </c>
      <c r="D50" s="1255" t="s">
        <v>223</v>
      </c>
      <c r="E50" s="1256"/>
      <c r="F50" s="1256"/>
      <c r="G50" s="1257"/>
      <c r="H50" s="1258"/>
      <c r="I50" s="1258"/>
    </row>
    <row r="51" spans="2:9" ht="47.25" x14ac:dyDescent="0.25">
      <c r="B51" s="82"/>
      <c r="C51" s="1241"/>
      <c r="D51" s="247" t="s">
        <v>216</v>
      </c>
      <c r="E51" s="248" t="s">
        <v>217</v>
      </c>
      <c r="F51" s="248" t="s">
        <v>218</v>
      </c>
      <c r="G51" s="249" t="s">
        <v>222</v>
      </c>
      <c r="H51" s="84"/>
      <c r="I51" s="84"/>
    </row>
    <row r="52" spans="2:9" ht="15.75" x14ac:dyDescent="0.25">
      <c r="B52" s="517"/>
      <c r="C52" s="14"/>
      <c r="D52" s="14"/>
      <c r="E52" s="55"/>
      <c r="F52" s="55"/>
      <c r="G52" s="105"/>
      <c r="H52" s="55"/>
      <c r="I52" s="55"/>
    </row>
    <row r="53" spans="2:9" ht="15.75" x14ac:dyDescent="0.25">
      <c r="B53" s="14" t="s">
        <v>10</v>
      </c>
      <c r="C53" s="85">
        <v>2434</v>
      </c>
      <c r="D53" s="15">
        <v>37.97</v>
      </c>
      <c r="E53" s="64">
        <v>1206</v>
      </c>
      <c r="F53" s="64">
        <v>1189.54</v>
      </c>
      <c r="G53" s="16">
        <v>0</v>
      </c>
      <c r="H53" s="252"/>
      <c r="I53" s="238"/>
    </row>
    <row r="54" spans="2:9" ht="15.75" x14ac:dyDescent="0.25">
      <c r="B54" s="14" t="s">
        <v>989</v>
      </c>
      <c r="C54" s="15">
        <v>1471</v>
      </c>
      <c r="D54" s="15">
        <v>10</v>
      </c>
      <c r="E54" s="64">
        <v>370</v>
      </c>
      <c r="F54" s="64">
        <v>1080</v>
      </c>
      <c r="G54" s="16">
        <v>0</v>
      </c>
      <c r="H54" s="252"/>
      <c r="I54" s="238"/>
    </row>
    <row r="55" spans="2:9" ht="15.75" x14ac:dyDescent="0.25">
      <c r="B55" s="14" t="s">
        <v>246</v>
      </c>
      <c r="C55" s="15">
        <v>788</v>
      </c>
      <c r="D55" s="15">
        <v>20</v>
      </c>
      <c r="E55" s="64">
        <v>740</v>
      </c>
      <c r="F55" s="64">
        <v>30</v>
      </c>
      <c r="G55" s="16">
        <v>0</v>
      </c>
      <c r="H55" s="252"/>
      <c r="I55" s="238"/>
    </row>
    <row r="56" spans="2:9" ht="15.75" x14ac:dyDescent="0.25">
      <c r="B56" s="14" t="s">
        <v>855</v>
      </c>
      <c r="C56" s="15">
        <v>175</v>
      </c>
      <c r="D56" s="15">
        <v>5</v>
      </c>
      <c r="E56" s="64">
        <v>100</v>
      </c>
      <c r="F56" s="64">
        <v>70</v>
      </c>
      <c r="G56" s="16">
        <v>0</v>
      </c>
      <c r="H56" s="252"/>
      <c r="I56" s="238"/>
    </row>
    <row r="57" spans="2:9" ht="15.75" x14ac:dyDescent="0.25">
      <c r="B57" s="14"/>
      <c r="C57" s="230"/>
      <c r="D57" s="14"/>
      <c r="E57" s="64"/>
      <c r="F57" s="64"/>
      <c r="G57" s="105"/>
      <c r="H57" s="252"/>
      <c r="I57" s="64"/>
    </row>
    <row r="58" spans="2:9" ht="15.75" x14ac:dyDescent="0.25">
      <c r="B58" s="22" t="s">
        <v>302</v>
      </c>
      <c r="C58" s="229">
        <v>2434</v>
      </c>
      <c r="D58" s="23">
        <v>37.97</v>
      </c>
      <c r="E58" s="65">
        <v>1206</v>
      </c>
      <c r="F58" s="65">
        <v>1189.54</v>
      </c>
      <c r="G58" s="24">
        <v>0</v>
      </c>
      <c r="H58" s="90"/>
      <c r="I58" s="90"/>
    </row>
    <row r="59" spans="2:9" ht="15.75" x14ac:dyDescent="0.25">
      <c r="B59" s="50"/>
      <c r="C59" s="50"/>
      <c r="D59" s="244"/>
      <c r="E59" s="112"/>
      <c r="F59" s="112"/>
      <c r="G59" s="86"/>
      <c r="H59" s="64"/>
      <c r="I59" s="55"/>
    </row>
    <row r="60" spans="2:9" x14ac:dyDescent="0.25">
      <c r="H60" s="59"/>
      <c r="I60" s="59"/>
    </row>
    <row r="61" spans="2:9" x14ac:dyDescent="0.25">
      <c r="H61" s="59"/>
      <c r="I61" s="59"/>
    </row>
    <row r="62" spans="2:9" ht="15.75" x14ac:dyDescent="0.25">
      <c r="B62" s="246" t="s">
        <v>308</v>
      </c>
      <c r="C62" s="64"/>
      <c r="D62" s="28"/>
      <c r="E62" s="28"/>
      <c r="F62" s="28"/>
      <c r="G62" s="28"/>
      <c r="H62" s="55"/>
      <c r="I62" s="228"/>
    </row>
    <row r="63" spans="2:9" ht="15.75" x14ac:dyDescent="0.25">
      <c r="B63" s="94"/>
      <c r="C63" s="1186" t="s">
        <v>307</v>
      </c>
      <c r="D63" s="1255" t="s">
        <v>223</v>
      </c>
      <c r="E63" s="1256"/>
      <c r="F63" s="1256"/>
      <c r="G63" s="1257"/>
      <c r="H63" s="736"/>
      <c r="I63" s="1078"/>
    </row>
    <row r="64" spans="2:9" ht="47.25" x14ac:dyDescent="0.25">
      <c r="B64" s="82"/>
      <c r="C64" s="1241"/>
      <c r="D64" s="247" t="s">
        <v>216</v>
      </c>
      <c r="E64" s="248" t="s">
        <v>217</v>
      </c>
      <c r="F64" s="248" t="s">
        <v>218</v>
      </c>
      <c r="G64" s="249" t="s">
        <v>222</v>
      </c>
      <c r="H64" s="84"/>
      <c r="I64" s="84"/>
    </row>
    <row r="65" spans="2:9" ht="15.75" x14ac:dyDescent="0.25">
      <c r="B65" s="517"/>
      <c r="C65" s="14"/>
      <c r="D65" s="14"/>
      <c r="E65" s="55"/>
      <c r="F65" s="55"/>
      <c r="G65" s="105"/>
      <c r="H65" s="55"/>
      <c r="I65" s="55"/>
    </row>
    <row r="66" spans="2:9" ht="15.75" x14ac:dyDescent="0.25">
      <c r="B66" s="14" t="s">
        <v>10</v>
      </c>
      <c r="C66" s="85">
        <v>2434</v>
      </c>
      <c r="D66" s="68">
        <f>D53/$C53</f>
        <v>1.5599835661462613E-2</v>
      </c>
      <c r="E66" s="69">
        <f>E53/$C53</f>
        <v>0.49548069022185703</v>
      </c>
      <c r="F66" s="69">
        <f>F53/$C53</f>
        <v>0.48871815940838126</v>
      </c>
      <c r="G66" s="70">
        <f>G53/$C53</f>
        <v>0</v>
      </c>
      <c r="H66" s="69"/>
      <c r="I66" s="69"/>
    </row>
    <row r="67" spans="2:9" ht="15.75" x14ac:dyDescent="0.25">
      <c r="B67" s="14" t="s">
        <v>989</v>
      </c>
      <c r="C67" s="15">
        <v>1471</v>
      </c>
      <c r="D67" s="757">
        <f t="shared" ref="D67:G69" si="12">D54/$C54</f>
        <v>6.7980965329707682E-3</v>
      </c>
      <c r="E67" s="69">
        <f t="shared" si="12"/>
        <v>0.25152957171991841</v>
      </c>
      <c r="F67" s="69">
        <f t="shared" si="12"/>
        <v>0.73419442556084291</v>
      </c>
      <c r="G67" s="70">
        <f t="shared" si="12"/>
        <v>0</v>
      </c>
      <c r="H67" s="69"/>
      <c r="I67" s="69"/>
    </row>
    <row r="68" spans="2:9" ht="15.75" x14ac:dyDescent="0.25">
      <c r="B68" s="14" t="s">
        <v>246</v>
      </c>
      <c r="C68" s="15">
        <v>788</v>
      </c>
      <c r="D68" s="68">
        <f t="shared" si="12"/>
        <v>2.5380710659898477E-2</v>
      </c>
      <c r="E68" s="69">
        <f t="shared" si="12"/>
        <v>0.93908629441624369</v>
      </c>
      <c r="F68" s="69">
        <f t="shared" si="12"/>
        <v>3.8071065989847719E-2</v>
      </c>
      <c r="G68" s="70">
        <f t="shared" si="12"/>
        <v>0</v>
      </c>
      <c r="H68" s="69"/>
      <c r="I68" s="69"/>
    </row>
    <row r="69" spans="2:9" ht="15.75" x14ac:dyDescent="0.25">
      <c r="B69" s="14" t="s">
        <v>855</v>
      </c>
      <c r="C69" s="15">
        <v>175</v>
      </c>
      <c r="D69" s="757">
        <f t="shared" si="12"/>
        <v>2.8571428571428571E-2</v>
      </c>
      <c r="E69" s="69">
        <f t="shared" si="12"/>
        <v>0.5714285714285714</v>
      </c>
      <c r="F69" s="69">
        <f t="shared" si="12"/>
        <v>0.4</v>
      </c>
      <c r="G69" s="70">
        <v>0</v>
      </c>
      <c r="H69" s="69"/>
      <c r="I69" s="69"/>
    </row>
    <row r="70" spans="2:9" ht="15.75" x14ac:dyDescent="0.25">
      <c r="B70" s="14"/>
      <c r="C70" s="230"/>
      <c r="D70" s="14"/>
      <c r="E70" s="64"/>
      <c r="F70" s="64"/>
      <c r="G70" s="105"/>
      <c r="H70" s="64"/>
      <c r="I70" s="64"/>
    </row>
    <row r="71" spans="2:9" ht="15.75" x14ac:dyDescent="0.25">
      <c r="B71" s="22" t="s">
        <v>302</v>
      </c>
      <c r="C71" s="229">
        <v>2434</v>
      </c>
      <c r="D71" s="71">
        <v>1.5599835661462613E-2</v>
      </c>
      <c r="E71" s="72">
        <v>0.49548069022185703</v>
      </c>
      <c r="F71" s="72">
        <v>0.48871815940838126</v>
      </c>
      <c r="G71" s="73">
        <v>0</v>
      </c>
      <c r="H71" s="92"/>
      <c r="I71" s="92"/>
    </row>
    <row r="72" spans="2:9" ht="15.75" x14ac:dyDescent="0.25">
      <c r="B72" s="50"/>
      <c r="C72" s="50"/>
      <c r="D72" s="244"/>
      <c r="E72" s="112"/>
      <c r="F72" s="112"/>
      <c r="G72" s="86"/>
      <c r="H72" s="64"/>
      <c r="I72" s="55"/>
    </row>
    <row r="73" spans="2:9" ht="15.75" x14ac:dyDescent="0.25">
      <c r="B73" s="28" t="s">
        <v>18</v>
      </c>
    </row>
    <row r="75" spans="2:9" x14ac:dyDescent="0.25">
      <c r="B75" s="1079" t="s">
        <v>71</v>
      </c>
    </row>
    <row r="76" spans="2:9" ht="15.75" x14ac:dyDescent="0.25">
      <c r="B76" s="55" t="s">
        <v>82</v>
      </c>
    </row>
    <row r="77" spans="2:9" x14ac:dyDescent="0.25">
      <c r="B77" t="s">
        <v>953</v>
      </c>
    </row>
  </sheetData>
  <mergeCells count="13">
    <mergeCell ref="B1:I1"/>
    <mergeCell ref="C4:C5"/>
    <mergeCell ref="D4:G4"/>
    <mergeCell ref="H4:I4"/>
    <mergeCell ref="C23:C24"/>
    <mergeCell ref="D23:G23"/>
    <mergeCell ref="H23:I23"/>
    <mergeCell ref="C50:C51"/>
    <mergeCell ref="D50:G50"/>
    <mergeCell ref="H50:I50"/>
    <mergeCell ref="B47:I47"/>
    <mergeCell ref="C63:C64"/>
    <mergeCell ref="D63:G63"/>
  </mergeCells>
  <conditionalFormatting sqref="D27:H37">
    <cfRule type="expression" dxfId="9" priority="3" stopIfTrue="1">
      <formula>D8:F18&lt;11</formula>
    </cfRule>
  </conditionalFormatting>
  <conditionalFormatting sqref="I27:I37">
    <cfRule type="expression" dxfId="8" priority="33" stopIfTrue="1">
      <formula>I8:J18&lt;11</formula>
    </cfRule>
  </conditionalFormatting>
  <hyperlinks>
    <hyperlink ref="H3:I3" location="'list of tables'!A1" display="back to contents page"/>
    <hyperlink ref="H49:I49" location="'list of tables'!A1" display="back to contents page"/>
  </hyperlinks>
  <pageMargins left="0.7" right="0.7" top="0.75" bottom="0.75" header="0.3" footer="0.3"/>
  <pageSetup paperSize="9" scale="62"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tint="0.59999389629810485"/>
    <pageSetUpPr fitToPage="1"/>
  </sheetPr>
  <dimension ref="B1:M82"/>
  <sheetViews>
    <sheetView topLeftCell="A52" workbookViewId="0">
      <selection activeCell="B49" sqref="B49"/>
    </sheetView>
  </sheetViews>
  <sheetFormatPr defaultRowHeight="15" x14ac:dyDescent="0.25"/>
  <cols>
    <col min="1" max="1" width="4" customWidth="1"/>
    <col min="2" max="2" width="64.140625" customWidth="1"/>
    <col min="3" max="11" width="15.42578125" customWidth="1"/>
  </cols>
  <sheetData>
    <row r="1" spans="2:13" ht="15.75" x14ac:dyDescent="0.25">
      <c r="B1" s="1175" t="s">
        <v>910</v>
      </c>
      <c r="C1" s="1175"/>
      <c r="D1" s="1175"/>
      <c r="E1" s="1175"/>
      <c r="F1" s="1175"/>
      <c r="G1" s="1175"/>
      <c r="H1" s="1175"/>
      <c r="I1" s="1175"/>
      <c r="J1" s="1175"/>
      <c r="K1" s="1175"/>
    </row>
    <row r="2" spans="2:13" ht="15.75" x14ac:dyDescent="0.25">
      <c r="B2" s="54"/>
      <c r="C2" s="28"/>
      <c r="D2" s="28"/>
      <c r="E2" s="28"/>
      <c r="F2" s="28"/>
      <c r="G2" s="28"/>
      <c r="H2" s="28"/>
      <c r="I2" s="28"/>
      <c r="J2" s="56"/>
      <c r="K2" s="228"/>
    </row>
    <row r="3" spans="2:13" ht="15.75" x14ac:dyDescent="0.25">
      <c r="B3" s="246" t="s">
        <v>110</v>
      </c>
      <c r="C3" s="64"/>
      <c r="D3" s="28"/>
      <c r="E3" s="28"/>
      <c r="F3" s="28"/>
      <c r="G3" s="28"/>
      <c r="H3" s="28"/>
      <c r="I3" s="28"/>
      <c r="J3" s="28"/>
      <c r="K3" s="57"/>
    </row>
    <row r="4" spans="2:13" ht="15.75" x14ac:dyDescent="0.25">
      <c r="B4" s="94"/>
      <c r="C4" s="1224" t="s">
        <v>100</v>
      </c>
      <c r="D4" s="1194" t="s">
        <v>225</v>
      </c>
      <c r="E4" s="1192"/>
      <c r="F4" s="1192"/>
      <c r="G4" s="1193"/>
      <c r="H4" s="1194" t="s">
        <v>226</v>
      </c>
      <c r="I4" s="1192"/>
      <c r="J4" s="1192"/>
      <c r="K4" s="1193"/>
    </row>
    <row r="5" spans="2:13" ht="47.25" x14ac:dyDescent="0.25">
      <c r="B5" s="82"/>
      <c r="C5" s="1225"/>
      <c r="D5" s="247" t="s">
        <v>227</v>
      </c>
      <c r="E5" s="248" t="s">
        <v>228</v>
      </c>
      <c r="F5" s="248" t="s">
        <v>229</v>
      </c>
      <c r="G5" s="248" t="s">
        <v>230</v>
      </c>
      <c r="H5" s="247" t="s">
        <v>227</v>
      </c>
      <c r="I5" s="248" t="s">
        <v>228</v>
      </c>
      <c r="J5" s="248" t="s">
        <v>229</v>
      </c>
      <c r="K5" s="369" t="s">
        <v>230</v>
      </c>
    </row>
    <row r="6" spans="2:13" ht="15.75" x14ac:dyDescent="0.25">
      <c r="B6" s="368"/>
      <c r="C6" s="14"/>
      <c r="D6" s="14"/>
      <c r="E6" s="55"/>
      <c r="F6" s="55"/>
      <c r="G6" s="28"/>
      <c r="H6" s="14"/>
      <c r="I6" s="55"/>
      <c r="J6" s="55"/>
      <c r="K6" s="99"/>
    </row>
    <row r="7" spans="2:13" ht="15.75" x14ac:dyDescent="0.25">
      <c r="B7" s="11" t="s">
        <v>795</v>
      </c>
      <c r="C7" s="14"/>
      <c r="D7" s="14"/>
      <c r="E7" s="55"/>
      <c r="F7" s="55"/>
      <c r="G7" s="55"/>
      <c r="H7" s="14"/>
      <c r="I7" s="55"/>
      <c r="J7" s="55"/>
      <c r="K7" s="99"/>
    </row>
    <row r="8" spans="2:13" ht="15.75" x14ac:dyDescent="0.25">
      <c r="B8" s="14" t="s">
        <v>8</v>
      </c>
      <c r="C8" s="15">
        <v>5530</v>
      </c>
      <c r="D8" s="15">
        <v>1182.46</v>
      </c>
      <c r="E8" s="64">
        <v>2694.08</v>
      </c>
      <c r="F8" s="64">
        <v>1228.52</v>
      </c>
      <c r="G8" s="16">
        <v>425.21</v>
      </c>
      <c r="H8" s="15">
        <v>2224.8200000000002</v>
      </c>
      <c r="I8" s="64">
        <v>1208.56</v>
      </c>
      <c r="J8" s="64">
        <v>2015.27</v>
      </c>
      <c r="K8" s="16">
        <v>81.62</v>
      </c>
      <c r="L8" s="161"/>
    </row>
    <row r="9" spans="2:13" ht="15.75" x14ac:dyDescent="0.25">
      <c r="B9" s="14" t="s">
        <v>843</v>
      </c>
      <c r="C9" s="85">
        <v>149</v>
      </c>
      <c r="D9" s="376">
        <v>53.72</v>
      </c>
      <c r="E9" s="376">
        <v>23.31</v>
      </c>
      <c r="F9" s="376">
        <v>29.39</v>
      </c>
      <c r="G9" s="252">
        <v>42.57</v>
      </c>
      <c r="H9" s="15">
        <v>118.59</v>
      </c>
      <c r="I9" s="64">
        <v>4.05</v>
      </c>
      <c r="J9" s="64">
        <v>26.35</v>
      </c>
      <c r="K9" s="16">
        <v>0</v>
      </c>
      <c r="L9" s="161"/>
    </row>
    <row r="10" spans="2:13" ht="15.75" x14ac:dyDescent="0.25">
      <c r="B10" s="14" t="s">
        <v>9</v>
      </c>
      <c r="C10" s="85">
        <v>76</v>
      </c>
      <c r="D10" s="376">
        <v>0</v>
      </c>
      <c r="E10" s="376">
        <v>11.3</v>
      </c>
      <c r="F10" s="376">
        <v>4.1100000000000003</v>
      </c>
      <c r="G10" s="252">
        <v>60.59</v>
      </c>
      <c r="H10" s="15">
        <v>28.76</v>
      </c>
      <c r="I10" s="64">
        <v>20.54</v>
      </c>
      <c r="J10" s="64">
        <v>17.46</v>
      </c>
      <c r="K10" s="16">
        <v>9.24</v>
      </c>
      <c r="L10" s="161"/>
    </row>
    <row r="11" spans="2:13" ht="15.75" x14ac:dyDescent="0.25">
      <c r="B11" s="14" t="s">
        <v>844</v>
      </c>
      <c r="C11" s="85">
        <v>41</v>
      </c>
      <c r="D11" s="376">
        <v>0</v>
      </c>
      <c r="E11" s="376">
        <v>25.23</v>
      </c>
      <c r="F11" s="376">
        <v>3.15</v>
      </c>
      <c r="G11" s="252">
        <v>12.62</v>
      </c>
      <c r="H11" s="15">
        <v>7.36</v>
      </c>
      <c r="I11" s="64">
        <v>16.82</v>
      </c>
      <c r="J11" s="64">
        <v>14.72</v>
      </c>
      <c r="K11" s="16">
        <v>2.1</v>
      </c>
      <c r="L11" s="161"/>
    </row>
    <row r="12" spans="2:13" ht="15.75" x14ac:dyDescent="0.25">
      <c r="B12" s="14" t="s">
        <v>10</v>
      </c>
      <c r="C12" s="85">
        <v>2434</v>
      </c>
      <c r="D12" s="376">
        <v>631.21</v>
      </c>
      <c r="E12" s="376">
        <v>285.57</v>
      </c>
      <c r="F12" s="376">
        <v>276.20999999999998</v>
      </c>
      <c r="G12" s="252">
        <v>1240.52</v>
      </c>
      <c r="H12" s="15">
        <v>2178.4</v>
      </c>
      <c r="I12" s="64">
        <v>16.55</v>
      </c>
      <c r="J12" s="64">
        <v>231.17</v>
      </c>
      <c r="K12" s="16">
        <v>7.39</v>
      </c>
      <c r="L12" s="161"/>
      <c r="M12" s="417"/>
    </row>
    <row r="13" spans="2:13" ht="15.75" x14ac:dyDescent="0.25">
      <c r="B13" s="14" t="s">
        <v>11</v>
      </c>
      <c r="C13" s="85">
        <v>415</v>
      </c>
      <c r="D13" s="376">
        <v>138.83000000000001</v>
      </c>
      <c r="E13" s="376">
        <v>87.64</v>
      </c>
      <c r="F13" s="376">
        <v>91.75</v>
      </c>
      <c r="G13" s="252">
        <v>96.78</v>
      </c>
      <c r="H13" s="15">
        <v>339.7</v>
      </c>
      <c r="I13" s="64">
        <v>6.28</v>
      </c>
      <c r="J13" s="64">
        <v>69.010000000000005</v>
      </c>
      <c r="K13" s="16">
        <v>0</v>
      </c>
      <c r="L13" s="161"/>
    </row>
    <row r="14" spans="2:13" ht="15.75" x14ac:dyDescent="0.25">
      <c r="B14" s="14" t="s">
        <v>12</v>
      </c>
      <c r="C14" s="85">
        <v>2019</v>
      </c>
      <c r="D14" s="376">
        <v>492.38</v>
      </c>
      <c r="E14" s="376">
        <v>197.93</v>
      </c>
      <c r="F14" s="376">
        <v>184.46</v>
      </c>
      <c r="G14" s="252">
        <v>1143.74</v>
      </c>
      <c r="H14" s="15">
        <v>1838.7</v>
      </c>
      <c r="I14" s="64">
        <v>10.27</v>
      </c>
      <c r="J14" s="64">
        <v>162.16</v>
      </c>
      <c r="K14" s="16">
        <v>7.39</v>
      </c>
      <c r="L14" s="161"/>
    </row>
    <row r="15" spans="2:13" ht="15.75" x14ac:dyDescent="0.25">
      <c r="B15" s="14" t="s">
        <v>13</v>
      </c>
      <c r="C15" s="85">
        <v>723</v>
      </c>
      <c r="D15" s="376">
        <v>31.24</v>
      </c>
      <c r="E15" s="376">
        <v>66.16</v>
      </c>
      <c r="F15" s="376">
        <v>23.22</v>
      </c>
      <c r="G15" s="252">
        <v>602.40000000000009</v>
      </c>
      <c r="H15" s="15">
        <v>506.15</v>
      </c>
      <c r="I15" s="64">
        <v>14.54</v>
      </c>
      <c r="J15" s="64">
        <v>193.99</v>
      </c>
      <c r="K15" s="16">
        <v>8.32</v>
      </c>
      <c r="L15" s="161"/>
    </row>
    <row r="16" spans="2:13" ht="15.75" x14ac:dyDescent="0.25">
      <c r="B16" s="14" t="s">
        <v>11</v>
      </c>
      <c r="C16" s="85">
        <v>493</v>
      </c>
      <c r="D16" s="376">
        <v>20.76</v>
      </c>
      <c r="E16" s="376">
        <v>55.01</v>
      </c>
      <c r="F16" s="376">
        <v>18.68</v>
      </c>
      <c r="G16" s="252">
        <v>398.56</v>
      </c>
      <c r="H16" s="15">
        <v>338.35</v>
      </c>
      <c r="I16" s="64">
        <v>11.42</v>
      </c>
      <c r="J16" s="64">
        <v>140.12</v>
      </c>
      <c r="K16" s="16">
        <v>3.12</v>
      </c>
      <c r="L16" s="161"/>
    </row>
    <row r="17" spans="2:12" ht="15.75" x14ac:dyDescent="0.25">
      <c r="B17" s="14" t="s">
        <v>12</v>
      </c>
      <c r="C17" s="85">
        <v>230</v>
      </c>
      <c r="D17" s="376">
        <v>10.48</v>
      </c>
      <c r="E17" s="376">
        <v>11.15</v>
      </c>
      <c r="F17" s="376">
        <v>4.53</v>
      </c>
      <c r="G17" s="252">
        <v>203.84</v>
      </c>
      <c r="H17" s="15">
        <v>167.8</v>
      </c>
      <c r="I17" s="64">
        <v>3.12</v>
      </c>
      <c r="J17" s="64">
        <v>53.88</v>
      </c>
      <c r="K17" s="16">
        <v>5.2</v>
      </c>
      <c r="L17" s="161"/>
    </row>
    <row r="18" spans="2:12" ht="15.75" x14ac:dyDescent="0.25">
      <c r="B18" s="14" t="s">
        <v>14</v>
      </c>
      <c r="C18" s="85">
        <v>272</v>
      </c>
      <c r="D18" s="376">
        <v>6.34</v>
      </c>
      <c r="E18" s="376">
        <v>36.96</v>
      </c>
      <c r="F18" s="376">
        <v>1.06</v>
      </c>
      <c r="G18" s="252">
        <v>227.65</v>
      </c>
      <c r="H18" s="15">
        <v>244.27</v>
      </c>
      <c r="I18" s="64">
        <v>10.84</v>
      </c>
      <c r="J18" s="64">
        <v>16.899999999999999</v>
      </c>
      <c r="K18" s="16">
        <v>0</v>
      </c>
      <c r="L18" s="161"/>
    </row>
    <row r="19" spans="2:12" ht="15.75" x14ac:dyDescent="0.25">
      <c r="B19" s="14" t="s">
        <v>15</v>
      </c>
      <c r="C19" s="85">
        <v>49</v>
      </c>
      <c r="D19" s="376">
        <v>5.57</v>
      </c>
      <c r="E19" s="376">
        <v>14.48</v>
      </c>
      <c r="F19" s="376">
        <v>2.23</v>
      </c>
      <c r="G19" s="252">
        <v>26.73</v>
      </c>
      <c r="H19" s="15">
        <v>26.73</v>
      </c>
      <c r="I19" s="64">
        <v>3.34</v>
      </c>
      <c r="J19" s="64">
        <v>14.48</v>
      </c>
      <c r="K19" s="16">
        <v>4.45</v>
      </c>
      <c r="L19" s="161"/>
    </row>
    <row r="20" spans="2:12" ht="15.75" x14ac:dyDescent="0.25">
      <c r="B20" s="50"/>
      <c r="C20" s="230"/>
      <c r="D20" s="377"/>
      <c r="E20" s="377"/>
      <c r="F20" s="377"/>
      <c r="G20" s="112"/>
      <c r="H20" s="244"/>
      <c r="I20" s="112"/>
      <c r="J20" s="112"/>
      <c r="K20" s="86"/>
    </row>
    <row r="21" spans="2:12" ht="15.75" x14ac:dyDescent="0.25">
      <c r="B21" s="25" t="s">
        <v>16</v>
      </c>
      <c r="C21" s="26">
        <v>9274</v>
      </c>
      <c r="D21" s="23">
        <f>SUM(D8,D22)</f>
        <v>1910.5300000000002</v>
      </c>
      <c r="E21" s="65">
        <f t="shared" ref="E21:K21" si="0">SUM(E8,E22)</f>
        <v>3157.09</v>
      </c>
      <c r="F21" s="65">
        <f t="shared" si="0"/>
        <v>1567.8899999999999</v>
      </c>
      <c r="G21" s="24">
        <f t="shared" si="0"/>
        <v>2638.27</v>
      </c>
      <c r="H21" s="65">
        <f t="shared" si="0"/>
        <v>5335.08</v>
      </c>
      <c r="I21" s="65">
        <f t="shared" si="0"/>
        <v>1295.24</v>
      </c>
      <c r="J21" s="65">
        <f t="shared" si="0"/>
        <v>2530.34</v>
      </c>
      <c r="K21" s="24">
        <f t="shared" si="0"/>
        <v>113.12</v>
      </c>
      <c r="L21" s="161"/>
    </row>
    <row r="22" spans="2:12" ht="15.75" x14ac:dyDescent="0.25">
      <c r="B22" s="25" t="s">
        <v>109</v>
      </c>
      <c r="C22" s="229">
        <v>3744</v>
      </c>
      <c r="D22" s="26">
        <v>728.07</v>
      </c>
      <c r="E22" s="90">
        <v>463.01</v>
      </c>
      <c r="F22" s="90">
        <v>339.37</v>
      </c>
      <c r="G22" s="90">
        <v>2213.06</v>
      </c>
      <c r="H22" s="26">
        <v>3110.26</v>
      </c>
      <c r="I22" s="90">
        <v>86.68</v>
      </c>
      <c r="J22" s="90">
        <v>515.07000000000005</v>
      </c>
      <c r="K22" s="27">
        <v>31.5</v>
      </c>
      <c r="L22" s="161"/>
    </row>
    <row r="23" spans="2:12" ht="15.75" x14ac:dyDescent="0.25">
      <c r="B23" s="50"/>
      <c r="C23" s="50"/>
      <c r="D23" s="244"/>
      <c r="E23" s="112"/>
      <c r="F23" s="112"/>
      <c r="G23" s="112"/>
      <c r="H23" s="244"/>
      <c r="I23" s="112"/>
      <c r="J23" s="112"/>
      <c r="K23" s="67"/>
    </row>
    <row r="24" spans="2:12" ht="15.75" x14ac:dyDescent="0.25">
      <c r="B24" s="3" t="s">
        <v>31</v>
      </c>
      <c r="C24" s="28"/>
      <c r="D24" s="28"/>
      <c r="E24" s="28"/>
      <c r="F24" s="28"/>
      <c r="G24" s="28"/>
      <c r="H24" s="28"/>
      <c r="I24" s="28"/>
      <c r="J24" s="28"/>
      <c r="K24" s="28"/>
    </row>
    <row r="25" spans="2:12" ht="15.75" x14ac:dyDescent="0.25">
      <c r="B25" s="94"/>
      <c r="C25" s="1224" t="s">
        <v>100</v>
      </c>
      <c r="D25" s="1194" t="s">
        <v>225</v>
      </c>
      <c r="E25" s="1192"/>
      <c r="F25" s="1192"/>
      <c r="G25" s="1193"/>
      <c r="H25" s="1194" t="s">
        <v>226</v>
      </c>
      <c r="I25" s="1192"/>
      <c r="J25" s="1192"/>
      <c r="K25" s="1193"/>
    </row>
    <row r="26" spans="2:12" ht="47.25" x14ac:dyDescent="0.25">
      <c r="B26" s="82"/>
      <c r="C26" s="1225"/>
      <c r="D26" s="247" t="s">
        <v>227</v>
      </c>
      <c r="E26" s="248" t="s">
        <v>228</v>
      </c>
      <c r="F26" s="248" t="s">
        <v>229</v>
      </c>
      <c r="G26" s="248" t="s">
        <v>230</v>
      </c>
      <c r="H26" s="247" t="s">
        <v>227</v>
      </c>
      <c r="I26" s="248" t="s">
        <v>228</v>
      </c>
      <c r="J26" s="248" t="s">
        <v>229</v>
      </c>
      <c r="K26" s="369" t="s">
        <v>230</v>
      </c>
    </row>
    <row r="27" spans="2:12" ht="15.75" x14ac:dyDescent="0.25">
      <c r="B27" s="368"/>
      <c r="C27" s="40"/>
      <c r="D27" s="14"/>
      <c r="E27" s="55"/>
      <c r="F27" s="55"/>
      <c r="G27" s="55"/>
      <c r="H27" s="14"/>
      <c r="I27" s="55"/>
      <c r="J27" s="55"/>
      <c r="K27" s="99"/>
    </row>
    <row r="28" spans="2:12" ht="15.75" x14ac:dyDescent="0.25">
      <c r="B28" s="11" t="s">
        <v>795</v>
      </c>
      <c r="C28" s="40"/>
      <c r="D28" s="14"/>
      <c r="E28" s="55"/>
      <c r="F28" s="55"/>
      <c r="G28" s="55"/>
      <c r="H28" s="14"/>
      <c r="I28" s="55"/>
      <c r="J28" s="55"/>
      <c r="K28" s="99"/>
    </row>
    <row r="29" spans="2:12" ht="15.75" x14ac:dyDescent="0.25">
      <c r="B29" s="14" t="s">
        <v>8</v>
      </c>
      <c r="C29" s="15">
        <v>5530</v>
      </c>
      <c r="D29" s="68">
        <f t="shared" ref="D29:K29" si="1">D8/$C8</f>
        <v>0.21382640144665463</v>
      </c>
      <c r="E29" s="69">
        <f t="shared" si="1"/>
        <v>0.48717540687160937</v>
      </c>
      <c r="F29" s="69">
        <f t="shared" si="1"/>
        <v>0.22215551537070524</v>
      </c>
      <c r="G29" s="70">
        <f t="shared" si="1"/>
        <v>7.6891500904159124E-2</v>
      </c>
      <c r="H29" s="68">
        <f t="shared" si="1"/>
        <v>0.40231826401446658</v>
      </c>
      <c r="I29" s="69">
        <f t="shared" si="1"/>
        <v>0.21854611211573235</v>
      </c>
      <c r="J29" s="69">
        <f t="shared" si="1"/>
        <v>0.3644249547920434</v>
      </c>
      <c r="K29" s="70">
        <f t="shared" si="1"/>
        <v>1.4759493670886076E-2</v>
      </c>
      <c r="L29" s="162"/>
    </row>
    <row r="30" spans="2:12" ht="15.75" x14ac:dyDescent="0.25">
      <c r="B30" s="14" t="s">
        <v>843</v>
      </c>
      <c r="C30" s="15">
        <v>149</v>
      </c>
      <c r="D30" s="68">
        <f t="shared" ref="D30:H40" si="2">D9/$C9</f>
        <v>0.36053691275167782</v>
      </c>
      <c r="E30" s="69">
        <f t="shared" si="2"/>
        <v>0.15644295302013422</v>
      </c>
      <c r="F30" s="69">
        <f t="shared" si="2"/>
        <v>0.19724832214765101</v>
      </c>
      <c r="G30" s="70">
        <f t="shared" si="2"/>
        <v>0.28570469798657716</v>
      </c>
      <c r="H30" s="68">
        <f t="shared" si="2"/>
        <v>0.79590604026845635</v>
      </c>
      <c r="I30" s="69">
        <f t="shared" ref="I30:K40" si="3">I9/$C9</f>
        <v>2.7181208053691275E-2</v>
      </c>
      <c r="J30" s="69">
        <f t="shared" si="3"/>
        <v>0.17684563758389263</v>
      </c>
      <c r="K30" s="70">
        <f t="shared" si="3"/>
        <v>0</v>
      </c>
      <c r="L30" s="162"/>
    </row>
    <row r="31" spans="2:12" ht="15.75" x14ac:dyDescent="0.25">
      <c r="B31" s="14" t="s">
        <v>9</v>
      </c>
      <c r="C31" s="15">
        <v>76</v>
      </c>
      <c r="D31" s="68">
        <f t="shared" si="2"/>
        <v>0</v>
      </c>
      <c r="E31" s="69">
        <f t="shared" si="2"/>
        <v>0.14868421052631581</v>
      </c>
      <c r="F31" s="69">
        <f t="shared" si="2"/>
        <v>5.407894736842106E-2</v>
      </c>
      <c r="G31" s="70">
        <f t="shared" si="2"/>
        <v>0.79723684210526324</v>
      </c>
      <c r="H31" s="68">
        <f t="shared" si="2"/>
        <v>0.37842105263157899</v>
      </c>
      <c r="I31" s="69">
        <f t="shared" si="3"/>
        <v>0.27026315789473682</v>
      </c>
      <c r="J31" s="69">
        <f t="shared" si="3"/>
        <v>0.22973684210526316</v>
      </c>
      <c r="K31" s="70">
        <f t="shared" si="3"/>
        <v>0.12157894736842105</v>
      </c>
      <c r="L31" s="162"/>
    </row>
    <row r="32" spans="2:12" ht="15.75" x14ac:dyDescent="0.25">
      <c r="B32" s="14" t="s">
        <v>844</v>
      </c>
      <c r="C32" s="15">
        <v>41</v>
      </c>
      <c r="D32" s="68">
        <f t="shared" si="2"/>
        <v>0</v>
      </c>
      <c r="E32" s="69">
        <f t="shared" si="2"/>
        <v>0.61536585365853658</v>
      </c>
      <c r="F32" s="69">
        <f t="shared" si="2"/>
        <v>7.6829268292682926E-2</v>
      </c>
      <c r="G32" s="70">
        <f t="shared" si="2"/>
        <v>0.30780487804878048</v>
      </c>
      <c r="H32" s="68">
        <f t="shared" si="2"/>
        <v>0.17951219512195124</v>
      </c>
      <c r="I32" s="69">
        <f t="shared" si="3"/>
        <v>0.41024390243902442</v>
      </c>
      <c r="J32" s="69">
        <f t="shared" si="3"/>
        <v>0.35902439024390248</v>
      </c>
      <c r="K32" s="70">
        <f t="shared" si="3"/>
        <v>5.1219512195121955E-2</v>
      </c>
      <c r="L32" s="162"/>
    </row>
    <row r="33" spans="2:12" ht="15.75" x14ac:dyDescent="0.25">
      <c r="B33" s="14" t="s">
        <v>10</v>
      </c>
      <c r="C33" s="15">
        <v>2434</v>
      </c>
      <c r="D33" s="68">
        <f t="shared" si="2"/>
        <v>0.25933032046014792</v>
      </c>
      <c r="E33" s="69">
        <f t="shared" si="2"/>
        <v>0.11732539030402629</v>
      </c>
      <c r="F33" s="69">
        <f t="shared" si="2"/>
        <v>0.11347986852917008</v>
      </c>
      <c r="G33" s="70">
        <f t="shared" si="2"/>
        <v>0.50966310599835662</v>
      </c>
      <c r="H33" s="68">
        <f t="shared" si="2"/>
        <v>0.89498767460969597</v>
      </c>
      <c r="I33" s="69">
        <f t="shared" si="3"/>
        <v>6.7995069843878389E-3</v>
      </c>
      <c r="J33" s="69">
        <f t="shared" si="3"/>
        <v>9.4975349219391936E-2</v>
      </c>
      <c r="K33" s="70">
        <f t="shared" si="3"/>
        <v>3.0361544782251436E-3</v>
      </c>
      <c r="L33" s="162"/>
    </row>
    <row r="34" spans="2:12" ht="15.75" x14ac:dyDescent="0.25">
      <c r="B34" s="14" t="s">
        <v>11</v>
      </c>
      <c r="C34" s="15">
        <v>415</v>
      </c>
      <c r="D34" s="68">
        <f t="shared" si="2"/>
        <v>0.33453012048192776</v>
      </c>
      <c r="E34" s="69">
        <f t="shared" si="2"/>
        <v>0.21118072289156625</v>
      </c>
      <c r="F34" s="69">
        <f t="shared" si="2"/>
        <v>0.22108433734939759</v>
      </c>
      <c r="G34" s="70">
        <f t="shared" si="2"/>
        <v>0.23320481927710843</v>
      </c>
      <c r="H34" s="68">
        <f t="shared" si="2"/>
        <v>0.81855421686746987</v>
      </c>
      <c r="I34" s="69">
        <f t="shared" si="3"/>
        <v>1.5132530120481928E-2</v>
      </c>
      <c r="J34" s="69">
        <f t="shared" si="3"/>
        <v>0.16628915662650604</v>
      </c>
      <c r="K34" s="70">
        <f t="shared" si="3"/>
        <v>0</v>
      </c>
      <c r="L34" s="162"/>
    </row>
    <row r="35" spans="2:12" ht="15.75" x14ac:dyDescent="0.25">
      <c r="B35" s="14" t="s">
        <v>12</v>
      </c>
      <c r="C35" s="15">
        <v>2019</v>
      </c>
      <c r="D35" s="68">
        <f t="shared" si="2"/>
        <v>0.24387320455671124</v>
      </c>
      <c r="E35" s="69">
        <f t="shared" si="2"/>
        <v>9.803368003962358E-2</v>
      </c>
      <c r="F35" s="69">
        <f t="shared" si="2"/>
        <v>9.1362060425953448E-2</v>
      </c>
      <c r="G35" s="70">
        <f t="shared" si="2"/>
        <v>0.56648836057454188</v>
      </c>
      <c r="H35" s="68">
        <f t="shared" si="2"/>
        <v>0.91069836552748884</v>
      </c>
      <c r="I35" s="69">
        <f t="shared" si="3"/>
        <v>5.0866765725606734E-3</v>
      </c>
      <c r="J35" s="69">
        <f t="shared" si="3"/>
        <v>8.0316988608221895E-2</v>
      </c>
      <c r="K35" s="70">
        <f t="shared" si="3"/>
        <v>3.6602278355621592E-3</v>
      </c>
      <c r="L35" s="162"/>
    </row>
    <row r="36" spans="2:12" ht="15.75" x14ac:dyDescent="0.25">
      <c r="B36" s="14" t="s">
        <v>13</v>
      </c>
      <c r="C36" s="15">
        <v>723</v>
      </c>
      <c r="D36" s="68">
        <f t="shared" si="2"/>
        <v>4.3208852005532504E-2</v>
      </c>
      <c r="E36" s="69">
        <f t="shared" si="2"/>
        <v>9.1507607192254495E-2</v>
      </c>
      <c r="F36" s="69">
        <f t="shared" si="2"/>
        <v>3.2116182572614109E-2</v>
      </c>
      <c r="G36" s="70">
        <f t="shared" si="2"/>
        <v>0.83319502074688812</v>
      </c>
      <c r="H36" s="68">
        <f t="shared" si="2"/>
        <v>0.70006915629322264</v>
      </c>
      <c r="I36" s="69">
        <f t="shared" si="3"/>
        <v>2.0110650069156293E-2</v>
      </c>
      <c r="J36" s="69">
        <f t="shared" si="3"/>
        <v>0.26831258644536654</v>
      </c>
      <c r="K36" s="70">
        <f t="shared" si="3"/>
        <v>1.1507607192254495E-2</v>
      </c>
      <c r="L36" s="162"/>
    </row>
    <row r="37" spans="2:12" ht="15.75" x14ac:dyDescent="0.25">
      <c r="B37" s="14" t="s">
        <v>11</v>
      </c>
      <c r="C37" s="15">
        <v>493</v>
      </c>
      <c r="D37" s="68">
        <f t="shared" si="2"/>
        <v>4.2109533468559841E-2</v>
      </c>
      <c r="E37" s="69">
        <f t="shared" si="2"/>
        <v>0.11158215010141988</v>
      </c>
      <c r="F37" s="69">
        <f t="shared" si="2"/>
        <v>3.789046653144016E-2</v>
      </c>
      <c r="G37" s="70">
        <f t="shared" si="2"/>
        <v>0.80843813387423935</v>
      </c>
      <c r="H37" s="68">
        <f t="shared" si="2"/>
        <v>0.68630831643002033</v>
      </c>
      <c r="I37" s="69">
        <f t="shared" si="3"/>
        <v>2.3164300202839758E-2</v>
      </c>
      <c r="J37" s="69">
        <f t="shared" si="3"/>
        <v>0.28421906693711968</v>
      </c>
      <c r="K37" s="70">
        <f t="shared" si="3"/>
        <v>6.3286004056795136E-3</v>
      </c>
      <c r="L37" s="162"/>
    </row>
    <row r="38" spans="2:12" ht="15.75" x14ac:dyDescent="0.25">
      <c r="B38" s="14" t="s">
        <v>12</v>
      </c>
      <c r="C38" s="15">
        <v>230</v>
      </c>
      <c r="D38" s="68">
        <f t="shared" si="2"/>
        <v>4.5565217391304348E-2</v>
      </c>
      <c r="E38" s="69">
        <f t="shared" si="2"/>
        <v>4.8478260869565221E-2</v>
      </c>
      <c r="F38" s="69">
        <f t="shared" si="2"/>
        <v>1.9695652173913045E-2</v>
      </c>
      <c r="G38" s="70">
        <f t="shared" si="2"/>
        <v>0.88626086956521744</v>
      </c>
      <c r="H38" s="68">
        <f t="shared" si="2"/>
        <v>0.72956521739130442</v>
      </c>
      <c r="I38" s="69">
        <f t="shared" si="3"/>
        <v>1.3565217391304348E-2</v>
      </c>
      <c r="J38" s="69">
        <f t="shared" si="3"/>
        <v>0.23426086956521741</v>
      </c>
      <c r="K38" s="70">
        <f t="shared" si="3"/>
        <v>2.2608695652173914E-2</v>
      </c>
      <c r="L38" s="162"/>
    </row>
    <row r="39" spans="2:12" ht="15.75" x14ac:dyDescent="0.25">
      <c r="B39" s="14" t="s">
        <v>14</v>
      </c>
      <c r="C39" s="15">
        <v>272</v>
      </c>
      <c r="D39" s="68">
        <f t="shared" si="2"/>
        <v>2.3308823529411764E-2</v>
      </c>
      <c r="E39" s="69">
        <f t="shared" si="2"/>
        <v>0.13588235294117648</v>
      </c>
      <c r="F39" s="69">
        <f t="shared" si="2"/>
        <v>3.8970588235294119E-3</v>
      </c>
      <c r="G39" s="70">
        <f t="shared" si="2"/>
        <v>0.83694852941176467</v>
      </c>
      <c r="H39" s="68">
        <f t="shared" si="2"/>
        <v>0.89805147058823531</v>
      </c>
      <c r="I39" s="69">
        <f t="shared" si="3"/>
        <v>3.9852941176470591E-2</v>
      </c>
      <c r="J39" s="69">
        <f t="shared" si="3"/>
        <v>6.2132352941176465E-2</v>
      </c>
      <c r="K39" s="70">
        <f t="shared" si="3"/>
        <v>0</v>
      </c>
      <c r="L39" s="162"/>
    </row>
    <row r="40" spans="2:12" ht="15.75" x14ac:dyDescent="0.25">
      <c r="B40" s="14" t="s">
        <v>15</v>
      </c>
      <c r="C40" s="15">
        <v>49</v>
      </c>
      <c r="D40" s="68">
        <f t="shared" si="2"/>
        <v>0.11367346938775511</v>
      </c>
      <c r="E40" s="69">
        <f t="shared" si="2"/>
        <v>0.29551020408163264</v>
      </c>
      <c r="F40" s="69">
        <f t="shared" si="2"/>
        <v>4.5510204081632651E-2</v>
      </c>
      <c r="G40" s="70">
        <f t="shared" si="2"/>
        <v>0.54551020408163264</v>
      </c>
      <c r="H40" s="68">
        <f t="shared" si="2"/>
        <v>0.54551020408163264</v>
      </c>
      <c r="I40" s="69">
        <f t="shared" si="3"/>
        <v>6.8163265306122447E-2</v>
      </c>
      <c r="J40" s="69">
        <f t="shared" si="3"/>
        <v>0.29551020408163264</v>
      </c>
      <c r="K40" s="70">
        <f t="shared" si="3"/>
        <v>9.0816326530612251E-2</v>
      </c>
      <c r="L40" s="162"/>
    </row>
    <row r="41" spans="2:12" ht="15.75" x14ac:dyDescent="0.25">
      <c r="B41" s="14"/>
      <c r="C41" s="230"/>
      <c r="D41" s="68"/>
      <c r="E41" s="69"/>
      <c r="F41" s="69"/>
      <c r="G41" s="69"/>
      <c r="H41" s="68"/>
      <c r="I41" s="69"/>
      <c r="J41" s="69"/>
      <c r="K41" s="70"/>
      <c r="L41" s="162"/>
    </row>
    <row r="42" spans="2:12" ht="15.75" x14ac:dyDescent="0.25">
      <c r="B42" s="22" t="s">
        <v>16</v>
      </c>
      <c r="C42" s="26">
        <v>9274</v>
      </c>
      <c r="D42" s="71">
        <f>D21/$C21</f>
        <v>0.20600927323700671</v>
      </c>
      <c r="E42" s="72">
        <f t="shared" ref="E42:K42" si="4">E21/$C21</f>
        <v>0.34042376536553809</v>
      </c>
      <c r="F42" s="72">
        <f t="shared" si="4"/>
        <v>0.16906297174897561</v>
      </c>
      <c r="G42" s="73">
        <f t="shared" si="4"/>
        <v>0.28448026741427646</v>
      </c>
      <c r="H42" s="72">
        <f t="shared" si="4"/>
        <v>0.57527280569333616</v>
      </c>
      <c r="I42" s="72">
        <f t="shared" si="4"/>
        <v>0.13966357558766443</v>
      </c>
      <c r="J42" s="72">
        <f t="shared" si="4"/>
        <v>0.27284235497088638</v>
      </c>
      <c r="K42" s="73">
        <f t="shared" si="4"/>
        <v>1.2197541513909857E-2</v>
      </c>
      <c r="L42" s="162"/>
    </row>
    <row r="43" spans="2:12" ht="15.75" x14ac:dyDescent="0.25">
      <c r="B43" s="25" t="s">
        <v>109</v>
      </c>
      <c r="C43" s="229">
        <v>3744</v>
      </c>
      <c r="D43" s="91">
        <f>D22/$C22</f>
        <v>0.19446314102564105</v>
      </c>
      <c r="E43" s="92">
        <f t="shared" ref="E43:K43" si="5">E22/$C22</f>
        <v>0.12366720085470086</v>
      </c>
      <c r="F43" s="92">
        <f t="shared" si="5"/>
        <v>9.0643696581196587E-2</v>
      </c>
      <c r="G43" s="93">
        <f t="shared" si="5"/>
        <v>0.59109508547008549</v>
      </c>
      <c r="H43" s="92">
        <f t="shared" si="5"/>
        <v>0.83073183760683766</v>
      </c>
      <c r="I43" s="92">
        <f t="shared" si="5"/>
        <v>2.3151709401709405E-2</v>
      </c>
      <c r="J43" s="92">
        <f t="shared" si="5"/>
        <v>0.13757211538461539</v>
      </c>
      <c r="K43" s="93">
        <f t="shared" si="5"/>
        <v>8.4134615384615381E-3</v>
      </c>
      <c r="L43" s="162"/>
    </row>
    <row r="44" spans="2:12" ht="15.75" x14ac:dyDescent="0.25">
      <c r="B44" s="44"/>
      <c r="C44" s="67"/>
      <c r="D44" s="50"/>
      <c r="E44" s="66"/>
      <c r="F44" s="66"/>
      <c r="G44" s="66"/>
      <c r="H44" s="50"/>
      <c r="I44" s="66"/>
      <c r="J44" s="66"/>
      <c r="K44" s="67"/>
      <c r="L44" s="162"/>
    </row>
    <row r="45" spans="2:12" ht="15.75" x14ac:dyDescent="0.25">
      <c r="B45" s="28" t="s">
        <v>18</v>
      </c>
      <c r="C45" s="28"/>
      <c r="D45" s="28"/>
      <c r="E45" s="28"/>
      <c r="F45" s="28"/>
      <c r="G45" s="28"/>
      <c r="H45" s="28"/>
      <c r="I45" s="28"/>
      <c r="J45" s="28"/>
      <c r="K45" s="28"/>
      <c r="L45" s="162"/>
    </row>
    <row r="46" spans="2:12" ht="15.75" x14ac:dyDescent="0.25">
      <c r="C46" s="28"/>
      <c r="D46" s="28"/>
      <c r="E46" s="28"/>
      <c r="F46" s="28"/>
      <c r="G46" s="28"/>
      <c r="H46" s="28"/>
      <c r="I46" s="28"/>
      <c r="J46" s="28"/>
      <c r="K46" s="28"/>
      <c r="L46" s="162"/>
    </row>
    <row r="47" spans="2:12" ht="15.75" x14ac:dyDescent="0.25">
      <c r="B47" s="55" t="s">
        <v>82</v>
      </c>
      <c r="L47" s="162"/>
    </row>
    <row r="48" spans="2:12" x14ac:dyDescent="0.25">
      <c r="B48" t="s">
        <v>231</v>
      </c>
      <c r="L48" s="162"/>
    </row>
    <row r="49" spans="2:13" ht="15.75" x14ac:dyDescent="0.25">
      <c r="B49" s="929" t="s">
        <v>953</v>
      </c>
      <c r="L49" s="162"/>
    </row>
    <row r="50" spans="2:13" x14ac:dyDescent="0.25">
      <c r="L50" s="162"/>
    </row>
    <row r="51" spans="2:13" x14ac:dyDescent="0.25">
      <c r="L51" s="162"/>
    </row>
    <row r="52" spans="2:13" x14ac:dyDescent="0.25">
      <c r="L52" s="162"/>
    </row>
    <row r="53" spans="2:13" ht="15.75" x14ac:dyDescent="0.25">
      <c r="B53" s="1175" t="s">
        <v>911</v>
      </c>
      <c r="C53" s="1175"/>
      <c r="D53" s="1175"/>
      <c r="E53" s="1175"/>
      <c r="F53" s="1175"/>
      <c r="G53" s="1175"/>
      <c r="H53" s="1175"/>
      <c r="I53" s="1175"/>
      <c r="J53" s="1175"/>
      <c r="K53" s="1175"/>
      <c r="L53" s="162"/>
    </row>
    <row r="54" spans="2:13" x14ac:dyDescent="0.25">
      <c r="L54" s="162"/>
    </row>
    <row r="55" spans="2:13" ht="15.75" x14ac:dyDescent="0.25">
      <c r="B55" s="246" t="s">
        <v>110</v>
      </c>
      <c r="C55" s="64"/>
      <c r="D55" s="28"/>
      <c r="E55" s="28"/>
      <c r="F55" s="28"/>
      <c r="G55" s="28"/>
      <c r="H55" s="28"/>
      <c r="I55" s="28"/>
      <c r="J55" s="28"/>
      <c r="K55" s="57"/>
      <c r="L55" s="162"/>
    </row>
    <row r="56" spans="2:13" ht="15.75" customHeight="1" x14ac:dyDescent="0.25">
      <c r="B56" s="94"/>
      <c r="C56" s="1224" t="s">
        <v>303</v>
      </c>
      <c r="D56" s="1194" t="s">
        <v>225</v>
      </c>
      <c r="E56" s="1192"/>
      <c r="F56" s="1192"/>
      <c r="G56" s="1193"/>
      <c r="H56" s="1194" t="s">
        <v>226</v>
      </c>
      <c r="I56" s="1192"/>
      <c r="J56" s="1192"/>
      <c r="K56" s="1193"/>
      <c r="L56" s="162"/>
    </row>
    <row r="57" spans="2:13" ht="47.25" x14ac:dyDescent="0.25">
      <c r="B57" s="82"/>
      <c r="C57" s="1225"/>
      <c r="D57" s="247" t="s">
        <v>227</v>
      </c>
      <c r="E57" s="248" t="s">
        <v>228</v>
      </c>
      <c r="F57" s="248" t="s">
        <v>229</v>
      </c>
      <c r="G57" s="248" t="s">
        <v>230</v>
      </c>
      <c r="H57" s="247" t="s">
        <v>227</v>
      </c>
      <c r="I57" s="248" t="s">
        <v>228</v>
      </c>
      <c r="J57" s="248" t="s">
        <v>229</v>
      </c>
      <c r="K57" s="521" t="s">
        <v>230</v>
      </c>
      <c r="L57" s="417"/>
    </row>
    <row r="58" spans="2:13" ht="15.75" x14ac:dyDescent="0.25">
      <c r="B58" s="517"/>
      <c r="C58" s="14"/>
      <c r="D58" s="14"/>
      <c r="E58" s="55"/>
      <c r="F58" s="55"/>
      <c r="G58" s="28"/>
      <c r="H58" s="14"/>
      <c r="I58" s="55"/>
      <c r="J58" s="55"/>
      <c r="K58" s="99"/>
      <c r="L58" s="417"/>
    </row>
    <row r="59" spans="2:13" ht="15.75" x14ac:dyDescent="0.25">
      <c r="B59" s="14" t="s">
        <v>10</v>
      </c>
      <c r="C59" s="85">
        <v>2434</v>
      </c>
      <c r="D59" s="376">
        <v>631.21</v>
      </c>
      <c r="E59" s="376">
        <v>285.57</v>
      </c>
      <c r="F59" s="376">
        <v>276.20999999999998</v>
      </c>
      <c r="G59" s="252">
        <v>1240.52</v>
      </c>
      <c r="H59" s="15">
        <v>2178.4</v>
      </c>
      <c r="I59" s="64">
        <v>16.55</v>
      </c>
      <c r="J59" s="64">
        <v>231.17</v>
      </c>
      <c r="K59" s="16">
        <v>7.39</v>
      </c>
      <c r="L59" s="417"/>
      <c r="M59" s="161"/>
    </row>
    <row r="60" spans="2:13" ht="15.75" x14ac:dyDescent="0.25">
      <c r="B60" s="14" t="s">
        <v>989</v>
      </c>
      <c r="C60" s="85">
        <v>1471</v>
      </c>
      <c r="D60" s="376">
        <v>170</v>
      </c>
      <c r="E60" s="376">
        <v>60</v>
      </c>
      <c r="F60" s="376">
        <v>110</v>
      </c>
      <c r="G60" s="252">
        <v>1120</v>
      </c>
      <c r="H60" s="15">
        <v>1350</v>
      </c>
      <c r="I60" s="64">
        <v>10</v>
      </c>
      <c r="J60" s="64">
        <v>90</v>
      </c>
      <c r="K60" s="16">
        <v>10</v>
      </c>
      <c r="L60" s="417"/>
      <c r="M60" s="161"/>
    </row>
    <row r="61" spans="2:13" ht="15.75" x14ac:dyDescent="0.25">
      <c r="B61" s="14" t="s">
        <v>246</v>
      </c>
      <c r="C61" s="85">
        <v>788</v>
      </c>
      <c r="D61" s="376">
        <v>430</v>
      </c>
      <c r="E61" s="376">
        <v>170</v>
      </c>
      <c r="F61" s="376">
        <v>150</v>
      </c>
      <c r="G61" s="252">
        <v>50</v>
      </c>
      <c r="H61" s="15">
        <v>680</v>
      </c>
      <c r="I61" s="64">
        <v>10</v>
      </c>
      <c r="J61" s="64">
        <v>110</v>
      </c>
      <c r="K61" s="16">
        <v>0</v>
      </c>
      <c r="L61" s="417"/>
      <c r="M61" s="161"/>
    </row>
    <row r="62" spans="2:13" ht="15.75" x14ac:dyDescent="0.25">
      <c r="B62" s="14" t="s">
        <v>855</v>
      </c>
      <c r="C62" s="85">
        <v>175</v>
      </c>
      <c r="D62" s="376">
        <v>40</v>
      </c>
      <c r="E62" s="376">
        <v>50</v>
      </c>
      <c r="F62" s="376">
        <v>20</v>
      </c>
      <c r="G62" s="252">
        <v>70</v>
      </c>
      <c r="H62" s="15">
        <v>150</v>
      </c>
      <c r="I62" s="64">
        <v>0</v>
      </c>
      <c r="J62" s="64">
        <v>30</v>
      </c>
      <c r="K62" s="16">
        <v>0</v>
      </c>
      <c r="L62" s="417"/>
      <c r="M62" s="161"/>
    </row>
    <row r="63" spans="2:13" ht="15.75" x14ac:dyDescent="0.25">
      <c r="B63" s="50"/>
      <c r="C63" s="230"/>
      <c r="D63" s="377"/>
      <c r="E63" s="377"/>
      <c r="F63" s="377"/>
      <c r="G63" s="112"/>
      <c r="H63" s="244"/>
      <c r="I63" s="112"/>
      <c r="J63" s="112"/>
      <c r="K63" s="86"/>
      <c r="L63" s="417"/>
    </row>
    <row r="64" spans="2:13" ht="15.75" x14ac:dyDescent="0.25">
      <c r="B64" s="580" t="s">
        <v>302</v>
      </c>
      <c r="C64" s="581">
        <v>2434</v>
      </c>
      <c r="D64" s="581">
        <v>631.21</v>
      </c>
      <c r="E64" s="582">
        <v>285.57</v>
      </c>
      <c r="F64" s="582">
        <v>276.20999999999998</v>
      </c>
      <c r="G64" s="585">
        <v>1240.52</v>
      </c>
      <c r="H64" s="582">
        <v>2178.4</v>
      </c>
      <c r="I64" s="582">
        <v>16.55</v>
      </c>
      <c r="J64" s="582">
        <v>231.17</v>
      </c>
      <c r="K64" s="585">
        <v>7.39</v>
      </c>
      <c r="L64" s="417"/>
    </row>
    <row r="65" spans="2:12" x14ac:dyDescent="0.25">
      <c r="E65" s="417"/>
      <c r="L65" s="162"/>
    </row>
    <row r="66" spans="2:12" x14ac:dyDescent="0.25">
      <c r="L66" s="162"/>
    </row>
    <row r="67" spans="2:12" ht="15.75" x14ac:dyDescent="0.25">
      <c r="B67" s="246" t="s">
        <v>31</v>
      </c>
      <c r="C67" s="64"/>
      <c r="D67" s="28"/>
      <c r="E67" s="28"/>
      <c r="F67" s="28"/>
      <c r="G67" s="28"/>
      <c r="H67" s="28"/>
      <c r="I67" s="28"/>
      <c r="J67" s="28"/>
      <c r="K67" s="57"/>
      <c r="L67" s="162"/>
    </row>
    <row r="68" spans="2:12" ht="15.75" x14ac:dyDescent="0.25">
      <c r="B68" s="94"/>
      <c r="C68" s="1224" t="s">
        <v>303</v>
      </c>
      <c r="D68" s="1194" t="s">
        <v>225</v>
      </c>
      <c r="E68" s="1192"/>
      <c r="F68" s="1192"/>
      <c r="G68" s="1193"/>
      <c r="H68" s="1194" t="s">
        <v>226</v>
      </c>
      <c r="I68" s="1192"/>
      <c r="J68" s="1192"/>
      <c r="K68" s="1193"/>
      <c r="L68" s="162"/>
    </row>
    <row r="69" spans="2:12" ht="47.25" x14ac:dyDescent="0.25">
      <c r="B69" s="82"/>
      <c r="C69" s="1225"/>
      <c r="D69" s="247" t="s">
        <v>227</v>
      </c>
      <c r="E69" s="248" t="s">
        <v>228</v>
      </c>
      <c r="F69" s="248" t="s">
        <v>229</v>
      </c>
      <c r="G69" s="248" t="s">
        <v>230</v>
      </c>
      <c r="H69" s="247" t="s">
        <v>227</v>
      </c>
      <c r="I69" s="248" t="s">
        <v>228</v>
      </c>
      <c r="J69" s="248" t="s">
        <v>229</v>
      </c>
      <c r="K69" s="521" t="s">
        <v>230</v>
      </c>
      <c r="L69" s="162"/>
    </row>
    <row r="70" spans="2:12" ht="15.75" x14ac:dyDescent="0.25">
      <c r="B70" s="517"/>
      <c r="C70" s="14"/>
      <c r="D70" s="14"/>
      <c r="E70" s="55"/>
      <c r="F70" s="55"/>
      <c r="G70" s="28"/>
      <c r="H70" s="14"/>
      <c r="I70" s="55"/>
      <c r="J70" s="55"/>
      <c r="K70" s="99"/>
      <c r="L70" s="162"/>
    </row>
    <row r="71" spans="2:12" ht="15.75" x14ac:dyDescent="0.25">
      <c r="B71" s="14" t="s">
        <v>10</v>
      </c>
      <c r="C71" s="85">
        <v>2434</v>
      </c>
      <c r="D71" s="591">
        <f t="shared" ref="D71:K71" si="6">D59/$C59</f>
        <v>0.25933032046014792</v>
      </c>
      <c r="E71" s="591">
        <f t="shared" si="6"/>
        <v>0.11732539030402629</v>
      </c>
      <c r="F71" s="591">
        <f t="shared" si="6"/>
        <v>0.11347986852917008</v>
      </c>
      <c r="G71" s="592">
        <f t="shared" si="6"/>
        <v>0.50966310599835662</v>
      </c>
      <c r="H71" s="591">
        <f t="shared" si="6"/>
        <v>0.89498767460969597</v>
      </c>
      <c r="I71" s="591">
        <f t="shared" si="6"/>
        <v>6.7995069843878389E-3</v>
      </c>
      <c r="J71" s="591">
        <f t="shared" si="6"/>
        <v>9.4975349219391936E-2</v>
      </c>
      <c r="K71" s="70">
        <f t="shared" si="6"/>
        <v>3.0361544782251436E-3</v>
      </c>
      <c r="L71" s="162"/>
    </row>
    <row r="72" spans="2:12" ht="15.75" x14ac:dyDescent="0.25">
      <c r="B72" s="14" t="s">
        <v>989</v>
      </c>
      <c r="C72" s="85">
        <v>1471</v>
      </c>
      <c r="D72" s="591">
        <f t="shared" ref="D72:H74" si="7">D60/$C60</f>
        <v>0.11556764106050306</v>
      </c>
      <c r="E72" s="591">
        <f t="shared" si="7"/>
        <v>4.0788579197824609E-2</v>
      </c>
      <c r="F72" s="591">
        <f t="shared" si="7"/>
        <v>7.477906186267845E-2</v>
      </c>
      <c r="G72" s="592">
        <f t="shared" si="7"/>
        <v>0.76138681169272604</v>
      </c>
      <c r="H72" s="591">
        <f t="shared" si="7"/>
        <v>0.91774303195105367</v>
      </c>
      <c r="I72" s="69">
        <f t="shared" ref="I72:K74" si="8">I60/$C60</f>
        <v>6.7980965329707682E-3</v>
      </c>
      <c r="J72" s="591">
        <f t="shared" si="8"/>
        <v>6.1182868796736914E-2</v>
      </c>
      <c r="K72" s="70">
        <f t="shared" si="8"/>
        <v>6.7980965329707682E-3</v>
      </c>
      <c r="L72" s="162"/>
    </row>
    <row r="73" spans="2:12" ht="15.75" x14ac:dyDescent="0.25">
      <c r="B73" s="14" t="s">
        <v>246</v>
      </c>
      <c r="C73" s="85">
        <v>788</v>
      </c>
      <c r="D73" s="591">
        <f t="shared" si="7"/>
        <v>0.54568527918781728</v>
      </c>
      <c r="E73" s="591">
        <f t="shared" si="7"/>
        <v>0.21573604060913706</v>
      </c>
      <c r="F73" s="591">
        <f t="shared" si="7"/>
        <v>0.19035532994923857</v>
      </c>
      <c r="G73" s="592">
        <f t="shared" si="7"/>
        <v>6.3451776649746189E-2</v>
      </c>
      <c r="H73" s="591">
        <f t="shared" si="7"/>
        <v>0.86294416243654826</v>
      </c>
      <c r="I73" s="69">
        <f t="shared" si="8"/>
        <v>1.2690355329949238E-2</v>
      </c>
      <c r="J73" s="591">
        <f t="shared" si="8"/>
        <v>0.13959390862944163</v>
      </c>
      <c r="K73" s="70">
        <f t="shared" si="8"/>
        <v>0</v>
      </c>
      <c r="L73" s="162"/>
    </row>
    <row r="74" spans="2:12" ht="15.75" x14ac:dyDescent="0.25">
      <c r="B74" s="14" t="s">
        <v>855</v>
      </c>
      <c r="C74" s="85">
        <v>175</v>
      </c>
      <c r="D74" s="591">
        <f t="shared" si="7"/>
        <v>0.22857142857142856</v>
      </c>
      <c r="E74" s="591">
        <f t="shared" si="7"/>
        <v>0.2857142857142857</v>
      </c>
      <c r="F74" s="591">
        <f t="shared" si="7"/>
        <v>0.11428571428571428</v>
      </c>
      <c r="G74" s="592">
        <f t="shared" si="7"/>
        <v>0.4</v>
      </c>
      <c r="H74" s="591">
        <f t="shared" si="7"/>
        <v>0.8571428571428571</v>
      </c>
      <c r="I74" s="69">
        <f t="shared" si="8"/>
        <v>0</v>
      </c>
      <c r="J74" s="591">
        <f t="shared" si="8"/>
        <v>0.17142857142857143</v>
      </c>
      <c r="K74" s="70">
        <f t="shared" si="8"/>
        <v>0</v>
      </c>
      <c r="L74" s="162"/>
    </row>
    <row r="75" spans="2:12" ht="15.75" x14ac:dyDescent="0.25">
      <c r="B75" s="50"/>
      <c r="C75" s="230"/>
      <c r="D75" s="593"/>
      <c r="E75" s="593"/>
      <c r="F75" s="593"/>
      <c r="G75" s="594"/>
      <c r="H75" s="595"/>
      <c r="I75" s="594"/>
      <c r="J75" s="594"/>
      <c r="K75" s="588"/>
      <c r="L75" s="162"/>
    </row>
    <row r="76" spans="2:12" ht="15.75" x14ac:dyDescent="0.25">
      <c r="B76" s="580" t="s">
        <v>302</v>
      </c>
      <c r="C76" s="581">
        <v>2434</v>
      </c>
      <c r="D76" s="590">
        <v>0.25933032046014792</v>
      </c>
      <c r="E76" s="571">
        <v>0.11732539030402629</v>
      </c>
      <c r="F76" s="571">
        <v>0.11347986852917008</v>
      </c>
      <c r="G76" s="572">
        <v>0.50966310599835662</v>
      </c>
      <c r="H76" s="571">
        <v>0.89498767460969597</v>
      </c>
      <c r="I76" s="571">
        <v>6.7995069843878389E-3</v>
      </c>
      <c r="J76" s="571">
        <v>9.4975349219391936E-2</v>
      </c>
      <c r="K76" s="572">
        <v>3.0361544782251436E-3</v>
      </c>
    </row>
    <row r="77" spans="2:12" ht="15.75" x14ac:dyDescent="0.25">
      <c r="B77" s="28" t="s">
        <v>18</v>
      </c>
    </row>
    <row r="78" spans="2:12" ht="15.75" x14ac:dyDescent="0.25">
      <c r="B78" s="28"/>
    </row>
    <row r="79" spans="2:12" s="39" customFormat="1" x14ac:dyDescent="0.25">
      <c r="B79" s="1079" t="s">
        <v>71</v>
      </c>
    </row>
    <row r="80" spans="2:12" ht="15.75" x14ac:dyDescent="0.25">
      <c r="B80" s="55" t="s">
        <v>82</v>
      </c>
    </row>
    <row r="81" spans="2:2" x14ac:dyDescent="0.25">
      <c r="B81" t="s">
        <v>231</v>
      </c>
    </row>
    <row r="82" spans="2:2" ht="15.75" x14ac:dyDescent="0.25">
      <c r="B82" s="929" t="s">
        <v>953</v>
      </c>
    </row>
  </sheetData>
  <mergeCells count="14">
    <mergeCell ref="B1:K1"/>
    <mergeCell ref="C4:C5"/>
    <mergeCell ref="D4:G4"/>
    <mergeCell ref="H4:K4"/>
    <mergeCell ref="C25:C26"/>
    <mergeCell ref="D25:G25"/>
    <mergeCell ref="H25:K25"/>
    <mergeCell ref="C68:C69"/>
    <mergeCell ref="D68:G68"/>
    <mergeCell ref="H68:K68"/>
    <mergeCell ref="B53:K53"/>
    <mergeCell ref="C56:C57"/>
    <mergeCell ref="D56:G56"/>
    <mergeCell ref="H56:K56"/>
  </mergeCells>
  <conditionalFormatting sqref="D29:F40">
    <cfRule type="expression" dxfId="7" priority="5" stopIfTrue="1">
      <formula>D8:K19&lt;11</formula>
    </cfRule>
  </conditionalFormatting>
  <conditionalFormatting sqref="D42:F43">
    <cfRule type="expression" dxfId="6" priority="6" stopIfTrue="1">
      <formula>D21:K31&lt;11</formula>
    </cfRule>
  </conditionalFormatting>
  <conditionalFormatting sqref="H29:I40">
    <cfRule type="expression" dxfId="5" priority="11" stopIfTrue="1">
      <formula>H8:L19&lt;11</formula>
    </cfRule>
  </conditionalFormatting>
  <conditionalFormatting sqref="I72:I74">
    <cfRule type="expression" dxfId="4" priority="2" stopIfTrue="1">
      <formula>I51:M62&lt;11</formula>
    </cfRule>
  </conditionalFormatting>
  <conditionalFormatting sqref="G29:G40">
    <cfRule type="expression" dxfId="3" priority="35" stopIfTrue="1">
      <formula>G8:M19&lt;11</formula>
    </cfRule>
  </conditionalFormatting>
  <conditionalFormatting sqref="G42:K43">
    <cfRule type="expression" dxfId="2" priority="37" stopIfTrue="1">
      <formula>G21:M31&lt;11</formula>
    </cfRule>
  </conditionalFormatting>
  <conditionalFormatting sqref="J29:K40">
    <cfRule type="expression" dxfId="1" priority="39" stopIfTrue="1">
      <formula>J8:M19&lt;11</formula>
    </cfRule>
  </conditionalFormatting>
  <conditionalFormatting sqref="K71:K74 K76">
    <cfRule type="expression" dxfId="0" priority="40" stopIfTrue="1">
      <formula>K50:M61&lt;11</formula>
    </cfRule>
  </conditionalFormatting>
  <hyperlinks>
    <hyperlink ref="J3:K3" location="'list of tables'!A1" display="back to contents page"/>
    <hyperlink ref="J55:K55" location="'list of tables'!A1" display="back to contents page"/>
    <hyperlink ref="J67:K67" location="'list of tables'!A1" display="back to contents page"/>
  </hyperlinks>
  <pageMargins left="0.25" right="0.25" top="0.75" bottom="0.75" header="0.3" footer="0.3"/>
  <pageSetup paperSize="9" scale="6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tint="0.59999389629810485"/>
    <pageSetUpPr fitToPage="1"/>
  </sheetPr>
  <dimension ref="B1:S66"/>
  <sheetViews>
    <sheetView workbookViewId="0">
      <selection activeCell="B66" sqref="B66"/>
    </sheetView>
  </sheetViews>
  <sheetFormatPr defaultRowHeight="15" x14ac:dyDescent="0.25"/>
  <cols>
    <col min="1" max="1" width="4.42578125" customWidth="1"/>
    <col min="2" max="2" width="56.140625" customWidth="1"/>
    <col min="3" max="3" width="16.140625" customWidth="1"/>
    <col min="4" max="4" width="13.7109375" customWidth="1"/>
  </cols>
  <sheetData>
    <row r="1" spans="2:4" ht="15.75" x14ac:dyDescent="0.25">
      <c r="B1" s="1175" t="s">
        <v>912</v>
      </c>
      <c r="C1" s="1175"/>
      <c r="D1" s="1175"/>
    </row>
    <row r="2" spans="2:4" ht="15.75" x14ac:dyDescent="0.25">
      <c r="B2" s="227"/>
      <c r="C2" s="227"/>
      <c r="D2" s="227"/>
    </row>
    <row r="3" spans="2:4" ht="15.75" x14ac:dyDescent="0.25">
      <c r="B3" s="236"/>
      <c r="C3" s="1259" t="s">
        <v>121</v>
      </c>
      <c r="D3" s="1260"/>
    </row>
    <row r="4" spans="2:4" ht="15.75" x14ac:dyDescent="0.25">
      <c r="B4" s="44"/>
      <c r="C4" s="95" t="s">
        <v>122</v>
      </c>
      <c r="D4" s="97" t="s">
        <v>160</v>
      </c>
    </row>
    <row r="5" spans="2:4" ht="15.75" x14ac:dyDescent="0.25">
      <c r="B5" s="14"/>
      <c r="C5" s="12"/>
      <c r="D5" s="253"/>
    </row>
    <row r="6" spans="2:4" ht="15.75" x14ac:dyDescent="0.25">
      <c r="B6" s="25" t="s">
        <v>123</v>
      </c>
      <c r="C6" s="15">
        <v>5530</v>
      </c>
      <c r="D6" s="254">
        <v>1</v>
      </c>
    </row>
    <row r="7" spans="2:4" ht="15.75" x14ac:dyDescent="0.25">
      <c r="B7" s="14"/>
      <c r="C7" s="14"/>
      <c r="D7" s="255"/>
    </row>
    <row r="8" spans="2:4" ht="15.75" x14ac:dyDescent="0.25">
      <c r="B8" s="25" t="s">
        <v>124</v>
      </c>
      <c r="C8" s="14"/>
      <c r="D8" s="255"/>
    </row>
    <row r="9" spans="2:4" ht="15.75" x14ac:dyDescent="0.25">
      <c r="B9" s="14" t="s">
        <v>125</v>
      </c>
      <c r="C9" s="15">
        <v>20</v>
      </c>
      <c r="D9" s="254">
        <f>C9/$C$6</f>
        <v>3.616636528028933E-3</v>
      </c>
    </row>
    <row r="10" spans="2:4" ht="15.75" x14ac:dyDescent="0.25">
      <c r="B10" s="14" t="s">
        <v>126</v>
      </c>
      <c r="C10" s="15">
        <v>5490</v>
      </c>
      <c r="D10" s="254">
        <f>C10/$C$6</f>
        <v>0.99276672694394208</v>
      </c>
    </row>
    <row r="11" spans="2:4" ht="15.75" x14ac:dyDescent="0.25">
      <c r="B11" s="14" t="s">
        <v>232</v>
      </c>
      <c r="C11" s="15">
        <v>20</v>
      </c>
      <c r="D11" s="254">
        <f>C11/$C$6</f>
        <v>3.616636528028933E-3</v>
      </c>
    </row>
    <row r="12" spans="2:4" ht="15.75" x14ac:dyDescent="0.25">
      <c r="B12" s="14"/>
      <c r="C12" s="15"/>
      <c r="D12" s="254"/>
    </row>
    <row r="13" spans="2:4" ht="15.75" x14ac:dyDescent="0.25">
      <c r="B13" s="25" t="s">
        <v>127</v>
      </c>
      <c r="C13" s="15"/>
      <c r="D13" s="254"/>
    </row>
    <row r="14" spans="2:4" ht="15.75" x14ac:dyDescent="0.25">
      <c r="B14" s="14" t="s">
        <v>128</v>
      </c>
      <c r="C14" s="15">
        <v>40</v>
      </c>
      <c r="D14" s="254">
        <f t="shared" ref="D14:D19" si="0">C14/$C$6</f>
        <v>7.2332730560578659E-3</v>
      </c>
    </row>
    <row r="15" spans="2:4" ht="15.75" x14ac:dyDescent="0.25">
      <c r="B15" s="111" t="s">
        <v>129</v>
      </c>
      <c r="C15" s="15">
        <v>960</v>
      </c>
      <c r="D15" s="254">
        <f t="shared" si="0"/>
        <v>0.17359855334538879</v>
      </c>
    </row>
    <row r="16" spans="2:4" ht="15.75" x14ac:dyDescent="0.25">
      <c r="B16" s="111" t="s">
        <v>130</v>
      </c>
      <c r="C16" s="15">
        <v>1890</v>
      </c>
      <c r="D16" s="254">
        <f t="shared" si="0"/>
        <v>0.34177215189873417</v>
      </c>
    </row>
    <row r="17" spans="2:4" ht="15.75" x14ac:dyDescent="0.25">
      <c r="B17" s="111" t="s">
        <v>131</v>
      </c>
      <c r="C17" s="15">
        <v>1770</v>
      </c>
      <c r="D17" s="254">
        <f t="shared" si="0"/>
        <v>0.32007233273056057</v>
      </c>
    </row>
    <row r="18" spans="2:4" ht="15.75" x14ac:dyDescent="0.25">
      <c r="B18" s="111" t="s">
        <v>132</v>
      </c>
      <c r="C18" s="15">
        <v>850</v>
      </c>
      <c r="D18" s="254">
        <f t="shared" si="0"/>
        <v>0.15370705244122965</v>
      </c>
    </row>
    <row r="19" spans="2:4" ht="15.75" x14ac:dyDescent="0.25">
      <c r="B19" s="14" t="s">
        <v>133</v>
      </c>
      <c r="C19" s="15">
        <v>30</v>
      </c>
      <c r="D19" s="254">
        <f t="shared" si="0"/>
        <v>5.4249547920433997E-3</v>
      </c>
    </row>
    <row r="20" spans="2:4" ht="15.75" x14ac:dyDescent="0.25">
      <c r="B20" s="14" t="s">
        <v>134</v>
      </c>
      <c r="C20" s="256">
        <v>50</v>
      </c>
      <c r="D20" s="254"/>
    </row>
    <row r="21" spans="2:4" ht="15.75" x14ac:dyDescent="0.25">
      <c r="B21" s="14"/>
      <c r="C21" s="14"/>
      <c r="D21" s="254"/>
    </row>
    <row r="22" spans="2:4" ht="15.75" x14ac:dyDescent="0.25">
      <c r="B22" s="25" t="s">
        <v>135</v>
      </c>
      <c r="C22" s="14"/>
      <c r="D22" s="254"/>
    </row>
    <row r="23" spans="2:4" ht="15.75" x14ac:dyDescent="0.25">
      <c r="B23" s="14" t="s">
        <v>136</v>
      </c>
      <c r="C23" s="15">
        <v>4790</v>
      </c>
      <c r="D23" s="254">
        <f t="shared" ref="D23:D28" si="1">C23/$C$6</f>
        <v>0.86618444846292952</v>
      </c>
    </row>
    <row r="24" spans="2:4" ht="15.75" x14ac:dyDescent="0.25">
      <c r="B24" s="14" t="s">
        <v>137</v>
      </c>
      <c r="C24" s="15">
        <v>10</v>
      </c>
      <c r="D24" s="378">
        <f t="shared" si="1"/>
        <v>1.8083182640144665E-3</v>
      </c>
    </row>
    <row r="25" spans="2:4" ht="15.75" x14ac:dyDescent="0.25">
      <c r="B25" s="14" t="s">
        <v>138</v>
      </c>
      <c r="C25" s="15">
        <v>30</v>
      </c>
      <c r="D25" s="254">
        <f t="shared" si="1"/>
        <v>5.4249547920433997E-3</v>
      </c>
    </row>
    <row r="26" spans="2:4" ht="15.75" x14ac:dyDescent="0.25">
      <c r="B26" s="14" t="s">
        <v>139</v>
      </c>
      <c r="C26" s="15">
        <v>10</v>
      </c>
      <c r="D26" s="378">
        <f t="shared" si="1"/>
        <v>1.8083182640144665E-3</v>
      </c>
    </row>
    <row r="27" spans="2:4" ht="15.75" x14ac:dyDescent="0.25">
      <c r="B27" s="14" t="s">
        <v>140</v>
      </c>
      <c r="C27" s="15">
        <v>10</v>
      </c>
      <c r="D27" s="378">
        <f t="shared" si="1"/>
        <v>1.8083182640144665E-3</v>
      </c>
    </row>
    <row r="28" spans="2:4" ht="15.75" x14ac:dyDescent="0.25">
      <c r="B28" s="14" t="s">
        <v>141</v>
      </c>
      <c r="C28" s="15">
        <v>680</v>
      </c>
      <c r="D28" s="254">
        <f t="shared" si="1"/>
        <v>0.12296564195298372</v>
      </c>
    </row>
    <row r="29" spans="2:4" ht="15.75" x14ac:dyDescent="0.25">
      <c r="B29" s="14"/>
      <c r="C29" s="14"/>
      <c r="D29" s="254"/>
    </row>
    <row r="30" spans="2:4" ht="15.75" x14ac:dyDescent="0.25">
      <c r="B30" s="25" t="s">
        <v>142</v>
      </c>
      <c r="C30" s="14"/>
      <c r="D30" s="254"/>
    </row>
    <row r="31" spans="2:4" ht="15.75" x14ac:dyDescent="0.25">
      <c r="B31" s="14" t="s">
        <v>143</v>
      </c>
      <c r="C31" s="257">
        <v>130</v>
      </c>
      <c r="D31" s="254">
        <f t="shared" ref="D31:D37" si="2">C31/$C$6</f>
        <v>2.3508137432188065E-2</v>
      </c>
    </row>
    <row r="32" spans="2:4" ht="15.75" x14ac:dyDescent="0.25">
      <c r="B32" s="111" t="s">
        <v>144</v>
      </c>
      <c r="C32" s="257">
        <v>420</v>
      </c>
      <c r="D32" s="254">
        <f t="shared" si="2"/>
        <v>7.5949367088607597E-2</v>
      </c>
    </row>
    <row r="33" spans="2:4" ht="15.75" x14ac:dyDescent="0.25">
      <c r="B33" s="111" t="s">
        <v>145</v>
      </c>
      <c r="C33" s="257">
        <v>710</v>
      </c>
      <c r="D33" s="254">
        <f t="shared" si="2"/>
        <v>0.12839059674502712</v>
      </c>
    </row>
    <row r="34" spans="2:4" ht="15.75" x14ac:dyDescent="0.25">
      <c r="B34" s="111" t="s">
        <v>146</v>
      </c>
      <c r="C34" s="257">
        <v>1360</v>
      </c>
      <c r="D34" s="254">
        <f t="shared" si="2"/>
        <v>0.24593128390596744</v>
      </c>
    </row>
    <row r="35" spans="2:4" ht="15.75" x14ac:dyDescent="0.25">
      <c r="B35" s="111" t="s">
        <v>147</v>
      </c>
      <c r="C35" s="257">
        <v>2090</v>
      </c>
      <c r="D35" s="254">
        <f t="shared" si="2"/>
        <v>0.37793851717902349</v>
      </c>
    </row>
    <row r="36" spans="2:4" ht="15.75" x14ac:dyDescent="0.25">
      <c r="B36" s="111" t="s">
        <v>148</v>
      </c>
      <c r="C36" s="257">
        <v>790</v>
      </c>
      <c r="D36" s="254">
        <f t="shared" si="2"/>
        <v>0.14285714285714285</v>
      </c>
    </row>
    <row r="37" spans="2:4" ht="15.75" x14ac:dyDescent="0.25">
      <c r="B37" s="14" t="s">
        <v>149</v>
      </c>
      <c r="C37" s="257">
        <v>30</v>
      </c>
      <c r="D37" s="254">
        <f t="shared" si="2"/>
        <v>5.4249547920433997E-3</v>
      </c>
    </row>
    <row r="38" spans="2:4" ht="15.75" x14ac:dyDescent="0.25">
      <c r="B38" s="14"/>
      <c r="C38" s="258"/>
      <c r="D38" s="254"/>
    </row>
    <row r="39" spans="2:4" ht="15.75" x14ac:dyDescent="0.25">
      <c r="B39" s="25" t="s">
        <v>150</v>
      </c>
      <c r="C39" s="258"/>
      <c r="D39" s="254"/>
    </row>
    <row r="40" spans="2:4" ht="15.75" x14ac:dyDescent="0.25">
      <c r="B40" s="111" t="s">
        <v>155</v>
      </c>
      <c r="C40" s="257">
        <v>50</v>
      </c>
      <c r="D40" s="254">
        <f>C40/$C$6</f>
        <v>9.0415913200723331E-3</v>
      </c>
    </row>
    <row r="41" spans="2:4" ht="15.75" x14ac:dyDescent="0.25">
      <c r="B41" s="111" t="s">
        <v>151</v>
      </c>
      <c r="C41" s="257">
        <v>370</v>
      </c>
      <c r="D41" s="254">
        <f>C41/$C$6</f>
        <v>6.6907775768535266E-2</v>
      </c>
    </row>
    <row r="42" spans="2:4" ht="15.75" x14ac:dyDescent="0.25">
      <c r="B42" s="111" t="s">
        <v>152</v>
      </c>
      <c r="C42" s="257">
        <v>920</v>
      </c>
      <c r="D42" s="254">
        <f>C42/$C$6</f>
        <v>0.16636528028933092</v>
      </c>
    </row>
    <row r="43" spans="2:4" ht="15.75" x14ac:dyDescent="0.25">
      <c r="B43" s="14" t="s">
        <v>153</v>
      </c>
      <c r="C43" s="257">
        <v>4160</v>
      </c>
      <c r="D43" s="254">
        <f>C43/$C$6</f>
        <v>0.75226039783001808</v>
      </c>
    </row>
    <row r="44" spans="2:4" ht="15.75" x14ac:dyDescent="0.25">
      <c r="B44" s="14" t="s">
        <v>149</v>
      </c>
      <c r="C44" s="257">
        <v>30</v>
      </c>
      <c r="D44" s="254">
        <f>C44/$C$6</f>
        <v>5.4249547920433997E-3</v>
      </c>
    </row>
    <row r="45" spans="2:4" ht="15.75" x14ac:dyDescent="0.25">
      <c r="B45" s="14"/>
      <c r="C45" s="258"/>
      <c r="D45" s="254"/>
    </row>
    <row r="46" spans="2:4" ht="15.75" x14ac:dyDescent="0.25">
      <c r="B46" s="25" t="s">
        <v>154</v>
      </c>
      <c r="C46" s="258"/>
      <c r="D46" s="254"/>
    </row>
    <row r="47" spans="2:4" ht="15.75" x14ac:dyDescent="0.25">
      <c r="B47" s="14" t="s">
        <v>155</v>
      </c>
      <c r="C47" s="257">
        <v>4950</v>
      </c>
      <c r="D47" s="254">
        <f>C47/$C$6</f>
        <v>0.89511754068716098</v>
      </c>
    </row>
    <row r="48" spans="2:4" ht="15.75" x14ac:dyDescent="0.25">
      <c r="B48" s="14" t="s">
        <v>156</v>
      </c>
      <c r="C48" s="257">
        <v>480</v>
      </c>
      <c r="D48" s="254">
        <f>C48/$C$6</f>
        <v>8.6799276672694395E-2</v>
      </c>
    </row>
    <row r="49" spans="2:19" ht="15.75" x14ac:dyDescent="0.25">
      <c r="B49" s="14" t="s">
        <v>157</v>
      </c>
      <c r="C49" s="257">
        <v>100</v>
      </c>
      <c r="D49" s="254">
        <f>C49/$C$6</f>
        <v>1.8083182640144666E-2</v>
      </c>
    </row>
    <row r="50" spans="2:19" ht="15.75" x14ac:dyDescent="0.25">
      <c r="B50" s="14"/>
      <c r="C50" s="257"/>
      <c r="D50" s="254"/>
    </row>
    <row r="51" spans="2:19" ht="15.75" x14ac:dyDescent="0.25">
      <c r="B51" s="25" t="s">
        <v>233</v>
      </c>
      <c r="C51" s="257"/>
      <c r="D51" s="254"/>
    </row>
    <row r="52" spans="2:19" ht="15.75" x14ac:dyDescent="0.25">
      <c r="B52" s="111" t="s">
        <v>234</v>
      </c>
      <c r="C52" s="257">
        <v>534</v>
      </c>
      <c r="D52" s="254">
        <f>C52/$C$6</f>
        <v>9.6564195298372513E-2</v>
      </c>
    </row>
    <row r="53" spans="2:19" ht="15.75" x14ac:dyDescent="0.25">
      <c r="B53" s="111" t="s">
        <v>235</v>
      </c>
      <c r="C53" s="257">
        <v>886</v>
      </c>
      <c r="D53" s="254">
        <f>C53/$C$6</f>
        <v>0.16021699819168173</v>
      </c>
    </row>
    <row r="54" spans="2:19" ht="15.75" x14ac:dyDescent="0.25">
      <c r="B54" s="111" t="s">
        <v>236</v>
      </c>
      <c r="C54" s="257">
        <v>725</v>
      </c>
      <c r="D54" s="254">
        <f>C54/$C$6</f>
        <v>0.13110307414104883</v>
      </c>
    </row>
    <row r="55" spans="2:19" ht="15.75" x14ac:dyDescent="0.25">
      <c r="B55" s="14" t="s">
        <v>237</v>
      </c>
      <c r="C55" s="257">
        <v>3385</v>
      </c>
      <c r="D55" s="254">
        <f>C55/$C$6</f>
        <v>0.61211573236889694</v>
      </c>
    </row>
    <row r="56" spans="2:19" ht="15.75" x14ac:dyDescent="0.25">
      <c r="B56" s="14"/>
      <c r="C56" s="257"/>
      <c r="D56" s="254"/>
    </row>
    <row r="57" spans="2:19" ht="15.75" x14ac:dyDescent="0.25">
      <c r="B57" s="50"/>
      <c r="C57" s="50"/>
      <c r="D57" s="67"/>
    </row>
    <row r="58" spans="2:19" ht="15.75" x14ac:dyDescent="0.25">
      <c r="B58" s="28" t="s">
        <v>18</v>
      </c>
      <c r="C58" s="28"/>
      <c r="D58" s="28"/>
    </row>
    <row r="60" spans="2:19" ht="15.75" x14ac:dyDescent="0.25">
      <c r="B60" s="3" t="s">
        <v>158</v>
      </c>
      <c r="C60" s="28"/>
      <c r="D60" s="28"/>
    </row>
    <row r="61" spans="2:19" ht="15.75" x14ac:dyDescent="0.25">
      <c r="B61" s="1177" t="s">
        <v>772</v>
      </c>
      <c r="C61" s="1177"/>
      <c r="D61" s="1177"/>
    </row>
    <row r="62" spans="2:19" ht="42" customHeight="1" x14ac:dyDescent="0.25">
      <c r="B62" s="1261" t="s">
        <v>973</v>
      </c>
      <c r="C62" s="1261"/>
      <c r="D62" s="1261"/>
    </row>
    <row r="63" spans="2:19" ht="41.25" customHeight="1" x14ac:dyDescent="0.25">
      <c r="B63" s="1177" t="s">
        <v>159</v>
      </c>
      <c r="C63" s="1177"/>
      <c r="D63" s="1177"/>
      <c r="E63" s="730"/>
      <c r="F63" s="730"/>
      <c r="G63" s="730"/>
      <c r="H63" s="731"/>
      <c r="I63" s="731"/>
      <c r="J63" s="731"/>
      <c r="K63" s="731"/>
      <c r="L63" s="731"/>
      <c r="M63" s="731"/>
      <c r="N63" s="731"/>
      <c r="O63" s="731"/>
      <c r="P63" s="731"/>
      <c r="Q63" s="731"/>
      <c r="R63" s="731"/>
      <c r="S63" s="731"/>
    </row>
    <row r="64" spans="2:19" ht="15.75" x14ac:dyDescent="0.25">
      <c r="B64" s="55" t="s">
        <v>82</v>
      </c>
      <c r="C64" s="260"/>
      <c r="D64" s="260"/>
    </row>
    <row r="66" spans="2:2" x14ac:dyDescent="0.25">
      <c r="B66" t="s">
        <v>953</v>
      </c>
    </row>
  </sheetData>
  <mergeCells count="5">
    <mergeCell ref="B1:D1"/>
    <mergeCell ref="C3:D3"/>
    <mergeCell ref="B61:D61"/>
    <mergeCell ref="B62:D62"/>
    <mergeCell ref="B63:D63"/>
  </mergeCells>
  <pageMargins left="0.23622047244094491" right="0.23622047244094491" top="0.35433070866141736" bottom="0.35433070866141736" header="0.31496062992125984" footer="0.31496062992125984"/>
  <pageSetup paperSize="9" scale="7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2" tint="-0.249977111117893"/>
    <pageSetUpPr fitToPage="1"/>
  </sheetPr>
  <dimension ref="A1:BQ177"/>
  <sheetViews>
    <sheetView workbookViewId="0">
      <selection activeCell="I18" sqref="I18"/>
    </sheetView>
  </sheetViews>
  <sheetFormatPr defaultRowHeight="15" x14ac:dyDescent="0.25"/>
  <cols>
    <col min="2" max="2" width="26.5703125" customWidth="1"/>
    <col min="3" max="3" width="24.28515625" customWidth="1"/>
    <col min="4" max="4" width="20.28515625" customWidth="1"/>
    <col min="5" max="5" width="20.140625" customWidth="1"/>
    <col min="6" max="6" width="16" customWidth="1"/>
    <col min="7" max="7" width="13.28515625" customWidth="1"/>
    <col min="8" max="8" width="24" customWidth="1"/>
    <col min="9" max="9" width="19.28515625" customWidth="1"/>
    <col min="10" max="10" width="20.28515625" customWidth="1"/>
    <col min="11" max="11" width="18.28515625" customWidth="1"/>
    <col min="14" max="17" width="23.28515625" customWidth="1"/>
    <col min="20" max="23" width="24.28515625" customWidth="1"/>
    <col min="26" max="30" width="24.42578125" customWidth="1"/>
    <col min="31" max="34" width="23.85546875" customWidth="1"/>
    <col min="36" max="39" width="22.28515625" customWidth="1"/>
    <col min="42" max="45" width="22.42578125" customWidth="1"/>
    <col min="48" max="51" width="22.5703125" customWidth="1"/>
    <col min="54" max="57" width="23.28515625" customWidth="1"/>
    <col min="60" max="63" width="23.5703125" customWidth="1"/>
    <col min="66" max="69" width="23.28515625" customWidth="1"/>
  </cols>
  <sheetData>
    <row r="1" spans="2:6" ht="15.75" x14ac:dyDescent="0.25">
      <c r="B1" s="261" t="s">
        <v>913</v>
      </c>
    </row>
    <row r="2" spans="2:6" ht="15.75" x14ac:dyDescent="0.25">
      <c r="B2" s="261"/>
    </row>
    <row r="3" spans="2:6" ht="15.75" x14ac:dyDescent="0.25">
      <c r="B3" s="28" t="s">
        <v>974</v>
      </c>
    </row>
    <row r="4" spans="2:6" ht="15.75" x14ac:dyDescent="0.25">
      <c r="B4" s="986" t="s">
        <v>976</v>
      </c>
    </row>
    <row r="5" spans="2:6" ht="15.75" x14ac:dyDescent="0.25">
      <c r="B5" s="28" t="s">
        <v>977</v>
      </c>
    </row>
    <row r="6" spans="2:6" x14ac:dyDescent="0.25">
      <c r="B6" t="s">
        <v>975</v>
      </c>
    </row>
    <row r="7" spans="2:6" x14ac:dyDescent="0.25">
      <c r="B7" t="s">
        <v>953</v>
      </c>
    </row>
    <row r="8" spans="2:6" ht="15.75" x14ac:dyDescent="0.25">
      <c r="B8" s="261"/>
    </row>
    <row r="9" spans="2:6" x14ac:dyDescent="0.25">
      <c r="B9" s="1" t="s">
        <v>923</v>
      </c>
    </row>
    <row r="10" spans="2:6" ht="30" x14ac:dyDescent="0.25">
      <c r="B10" s="262" t="s">
        <v>161</v>
      </c>
      <c r="C10" s="391" t="s">
        <v>240</v>
      </c>
      <c r="D10" s="392" t="s">
        <v>241</v>
      </c>
      <c r="E10" s="392" t="s">
        <v>242</v>
      </c>
      <c r="F10" s="263" t="s">
        <v>16</v>
      </c>
    </row>
    <row r="11" spans="2:6" x14ac:dyDescent="0.25">
      <c r="B11" s="264" t="s">
        <v>162</v>
      </c>
      <c r="C11" s="265">
        <v>3.3222591362126247E-3</v>
      </c>
      <c r="D11" s="266">
        <v>0.48799999999999999</v>
      </c>
      <c r="E11" s="266">
        <v>0.50900000000000001</v>
      </c>
      <c r="F11" s="267">
        <v>1</v>
      </c>
    </row>
    <row r="12" spans="2:6" x14ac:dyDescent="0.25">
      <c r="B12" s="1288" t="s">
        <v>163</v>
      </c>
      <c r="C12" s="1289">
        <v>4.7235343150875244E-3</v>
      </c>
      <c r="D12" s="282">
        <v>0.4151153098082801</v>
      </c>
      <c r="E12" s="282">
        <v>0.58016115587663242</v>
      </c>
      <c r="F12" s="1290">
        <v>1</v>
      </c>
    </row>
    <row r="13" spans="2:6" x14ac:dyDescent="0.25">
      <c r="B13" s="500"/>
      <c r="C13" s="289"/>
      <c r="D13" s="289"/>
      <c r="E13" s="289"/>
      <c r="F13" s="289"/>
    </row>
    <row r="15" spans="2:6" x14ac:dyDescent="0.25">
      <c r="B15" s="1" t="s">
        <v>924</v>
      </c>
    </row>
    <row r="16" spans="2:6" ht="30" x14ac:dyDescent="0.25">
      <c r="B16" s="905" t="s">
        <v>239</v>
      </c>
      <c r="C16" s="391" t="s">
        <v>240</v>
      </c>
      <c r="D16" s="392" t="s">
        <v>241</v>
      </c>
      <c r="E16" s="392" t="s">
        <v>242</v>
      </c>
      <c r="F16" s="387" t="s">
        <v>16</v>
      </c>
    </row>
    <row r="17" spans="1:8" ht="15.75" x14ac:dyDescent="0.25">
      <c r="B17" s="14" t="s">
        <v>347</v>
      </c>
      <c r="C17" s="381">
        <v>1.1730205278592375E-3</v>
      </c>
      <c r="D17" s="382">
        <v>0.50029325513196476</v>
      </c>
      <c r="E17" s="382">
        <v>0.49853372434017595</v>
      </c>
      <c r="F17" s="388">
        <v>1</v>
      </c>
    </row>
    <row r="18" spans="1:8" ht="15.75" x14ac:dyDescent="0.25">
      <c r="B18" s="14" t="s">
        <v>27</v>
      </c>
      <c r="C18" s="384">
        <v>8.7976539589442824E-3</v>
      </c>
      <c r="D18" s="141">
        <v>0.34897360703812319</v>
      </c>
      <c r="E18" s="141">
        <v>0.64222873900293254</v>
      </c>
      <c r="F18" s="389">
        <v>1</v>
      </c>
    </row>
    <row r="19" spans="1:8" ht="15.75" x14ac:dyDescent="0.25">
      <c r="B19" s="14" t="s">
        <v>856</v>
      </c>
      <c r="C19" s="384">
        <v>6.8886337543053958E-3</v>
      </c>
      <c r="D19" s="141">
        <v>0.32606199770378874</v>
      </c>
      <c r="E19" s="141">
        <v>0.66704936854190588</v>
      </c>
      <c r="F19" s="389">
        <v>1</v>
      </c>
    </row>
    <row r="20" spans="1:8" x14ac:dyDescent="0.25">
      <c r="B20" s="271" t="s">
        <v>16</v>
      </c>
      <c r="C20" s="385">
        <v>4.7235343150875244E-3</v>
      </c>
      <c r="D20" s="386">
        <v>0.4151153098082801</v>
      </c>
      <c r="E20" s="386">
        <v>0.58016115587663242</v>
      </c>
      <c r="F20" s="390">
        <v>1</v>
      </c>
    </row>
    <row r="23" spans="1:8" x14ac:dyDescent="0.25">
      <c r="A23" s="59"/>
      <c r="B23" s="1" t="s">
        <v>925</v>
      </c>
      <c r="C23" s="141"/>
      <c r="D23" s="141"/>
      <c r="E23" s="141"/>
      <c r="F23" s="141"/>
      <c r="G23" s="141"/>
      <c r="H23" s="141"/>
    </row>
    <row r="24" spans="1:8" ht="30" x14ac:dyDescent="0.25">
      <c r="A24" s="59"/>
      <c r="B24" s="276" t="s">
        <v>238</v>
      </c>
      <c r="C24" s="391" t="s">
        <v>240</v>
      </c>
      <c r="D24" s="392" t="s">
        <v>241</v>
      </c>
      <c r="E24" s="392" t="s">
        <v>242</v>
      </c>
      <c r="F24" s="387" t="s">
        <v>16</v>
      </c>
      <c r="G24" s="141"/>
      <c r="H24" s="141"/>
    </row>
    <row r="25" spans="1:8" ht="15.75" x14ac:dyDescent="0.25">
      <c r="A25" s="59"/>
      <c r="B25" s="14" t="s">
        <v>843</v>
      </c>
      <c r="C25" s="381">
        <v>0</v>
      </c>
      <c r="D25" s="382">
        <v>0.60416666666666663</v>
      </c>
      <c r="E25" s="382">
        <v>0.39583333333333331</v>
      </c>
      <c r="F25" s="388">
        <v>1</v>
      </c>
      <c r="G25" s="141"/>
      <c r="H25" s="141"/>
    </row>
    <row r="26" spans="1:8" ht="15.75" x14ac:dyDescent="0.25">
      <c r="A26" s="59"/>
      <c r="B26" s="14" t="s">
        <v>9</v>
      </c>
      <c r="C26" s="384">
        <v>0</v>
      </c>
      <c r="D26" s="141">
        <v>0.27027027027027029</v>
      </c>
      <c r="E26" s="141">
        <v>0.72972972972972971</v>
      </c>
      <c r="F26" s="389">
        <v>1</v>
      </c>
      <c r="G26" s="141"/>
      <c r="H26" s="141"/>
    </row>
    <row r="27" spans="1:8" ht="15.75" x14ac:dyDescent="0.25">
      <c r="A27" s="59"/>
      <c r="B27" s="14" t="s">
        <v>844</v>
      </c>
      <c r="C27" s="384">
        <v>0</v>
      </c>
      <c r="D27" s="141">
        <v>0.42222222222222222</v>
      </c>
      <c r="E27" s="141">
        <v>0.57777777777777772</v>
      </c>
      <c r="F27" s="389">
        <v>1</v>
      </c>
      <c r="G27" s="141"/>
      <c r="H27" s="141"/>
    </row>
    <row r="28" spans="1:8" ht="15.75" x14ac:dyDescent="0.25">
      <c r="A28" s="59"/>
      <c r="B28" s="300" t="s">
        <v>10</v>
      </c>
      <c r="C28" s="596">
        <v>3.3769523005487546E-3</v>
      </c>
      <c r="D28" s="597">
        <v>0.46306458421274799</v>
      </c>
      <c r="E28" s="597">
        <v>0.53355846348670322</v>
      </c>
      <c r="F28" s="599">
        <v>1</v>
      </c>
      <c r="G28" s="141"/>
      <c r="H28" s="141"/>
    </row>
    <row r="29" spans="1:8" ht="47.25" x14ac:dyDescent="0.25">
      <c r="A29" s="59"/>
      <c r="B29" s="736" t="s">
        <v>11</v>
      </c>
      <c r="C29" s="384">
        <v>2.5062656641604009E-3</v>
      </c>
      <c r="D29" s="141">
        <v>0.43107769423558895</v>
      </c>
      <c r="E29" s="141">
        <v>0.5664160401002506</v>
      </c>
      <c r="F29" s="389">
        <v>1</v>
      </c>
      <c r="G29" s="141"/>
      <c r="H29" s="141"/>
    </row>
    <row r="30" spans="1:8" ht="47.25" x14ac:dyDescent="0.25">
      <c r="A30" s="59"/>
      <c r="B30" s="736" t="s">
        <v>12</v>
      </c>
      <c r="C30" s="384">
        <v>3.5532994923857869E-3</v>
      </c>
      <c r="D30" s="141">
        <v>0.46954314720812185</v>
      </c>
      <c r="E30" s="141">
        <v>0.52690355329949234</v>
      </c>
      <c r="F30" s="389">
        <v>1</v>
      </c>
      <c r="G30" s="141"/>
      <c r="H30" s="141"/>
    </row>
    <row r="31" spans="1:8" ht="15.75" x14ac:dyDescent="0.25">
      <c r="A31" s="59"/>
      <c r="B31" s="300" t="s">
        <v>13</v>
      </c>
      <c r="C31" s="596">
        <v>1.2232415902140673E-2</v>
      </c>
      <c r="D31" s="597">
        <v>0.25840978593272174</v>
      </c>
      <c r="E31" s="597">
        <v>0.72935779816513757</v>
      </c>
      <c r="F31" s="599">
        <v>1</v>
      </c>
      <c r="G31" s="141"/>
      <c r="H31" s="141"/>
    </row>
    <row r="32" spans="1:8" ht="47.25" x14ac:dyDescent="0.25">
      <c r="A32" s="59"/>
      <c r="B32" s="736" t="s">
        <v>11</v>
      </c>
      <c r="C32" s="384">
        <v>1.3363028953229399E-2</v>
      </c>
      <c r="D32" s="141">
        <v>0.27171492204899778</v>
      </c>
      <c r="E32" s="141">
        <v>0.71492204899777279</v>
      </c>
      <c r="F32" s="389">
        <v>1</v>
      </c>
      <c r="G32" s="141"/>
      <c r="H32" s="141"/>
    </row>
    <row r="33" spans="1:8" ht="47.25" x14ac:dyDescent="0.25">
      <c r="A33" s="59"/>
      <c r="B33" s="736" t="s">
        <v>12</v>
      </c>
      <c r="C33" s="384">
        <v>9.7560975609756097E-3</v>
      </c>
      <c r="D33" s="141">
        <v>0.22926829268292684</v>
      </c>
      <c r="E33" s="141">
        <v>0.76097560975609757</v>
      </c>
      <c r="F33" s="389">
        <v>1</v>
      </c>
      <c r="G33" s="141"/>
      <c r="H33" s="141"/>
    </row>
    <row r="34" spans="1:8" ht="15.75" x14ac:dyDescent="0.25">
      <c r="A34" s="59"/>
      <c r="B34" s="14" t="s">
        <v>14</v>
      </c>
      <c r="C34" s="384">
        <v>3.787878787878788E-3</v>
      </c>
      <c r="D34" s="141">
        <v>0.30681818181818182</v>
      </c>
      <c r="E34" s="141">
        <v>0.68939393939393945</v>
      </c>
      <c r="F34" s="389">
        <v>1</v>
      </c>
      <c r="G34" s="141"/>
      <c r="H34" s="141"/>
    </row>
    <row r="35" spans="1:8" ht="15.75" x14ac:dyDescent="0.25">
      <c r="A35" s="59"/>
      <c r="B35" s="14" t="s">
        <v>15</v>
      </c>
      <c r="C35" s="384">
        <v>0</v>
      </c>
      <c r="D35" s="141">
        <v>0.42857142857142855</v>
      </c>
      <c r="E35" s="141">
        <v>0.5714285714285714</v>
      </c>
      <c r="F35" s="389">
        <v>1</v>
      </c>
      <c r="G35" s="141"/>
      <c r="H35" s="141"/>
    </row>
    <row r="36" spans="1:8" x14ac:dyDescent="0.25">
      <c r="A36" s="59"/>
      <c r="B36" s="271" t="s">
        <v>16</v>
      </c>
      <c r="C36" s="385">
        <v>4.7235343150875244E-3</v>
      </c>
      <c r="D36" s="386">
        <v>0.4151153098082801</v>
      </c>
      <c r="E36" s="386">
        <v>0.58016115587663242</v>
      </c>
      <c r="F36" s="390">
        <v>1</v>
      </c>
      <c r="G36" s="141"/>
      <c r="H36" s="141"/>
    </row>
    <row r="37" spans="1:8" x14ac:dyDescent="0.25">
      <c r="A37" s="59"/>
      <c r="B37" s="59"/>
      <c r="C37" s="141"/>
      <c r="D37" s="141"/>
      <c r="E37" s="141"/>
      <c r="F37" s="141"/>
      <c r="G37" s="141"/>
      <c r="H37" s="141"/>
    </row>
    <row r="38" spans="1:8" x14ac:dyDescent="0.25">
      <c r="A38" s="59"/>
      <c r="B38" s="59"/>
      <c r="C38" s="141"/>
      <c r="D38" s="141"/>
      <c r="E38" s="141"/>
      <c r="F38" s="141"/>
      <c r="G38" s="141"/>
      <c r="H38" s="141"/>
    </row>
    <row r="39" spans="1:8" x14ac:dyDescent="0.25">
      <c r="A39" s="59"/>
      <c r="B39" s="1" t="s">
        <v>926</v>
      </c>
      <c r="C39" s="141"/>
      <c r="D39" s="141"/>
      <c r="E39" s="141"/>
      <c r="F39" s="141"/>
      <c r="G39" s="141"/>
      <c r="H39" s="141"/>
    </row>
    <row r="40" spans="1:8" ht="30" x14ac:dyDescent="0.25">
      <c r="A40" s="59"/>
      <c r="B40" s="276" t="s">
        <v>243</v>
      </c>
      <c r="C40" s="393" t="s">
        <v>240</v>
      </c>
      <c r="D40" s="394" t="s">
        <v>241</v>
      </c>
      <c r="E40" s="394" t="s">
        <v>242</v>
      </c>
      <c r="F40" s="395" t="s">
        <v>16</v>
      </c>
      <c r="G40" s="141"/>
      <c r="H40" s="141"/>
    </row>
    <row r="41" spans="1:8" ht="15.75" x14ac:dyDescent="0.25">
      <c r="A41" s="59"/>
      <c r="B41" s="300" t="s">
        <v>185</v>
      </c>
      <c r="C41" s="600">
        <v>3.3769523005487546E-3</v>
      </c>
      <c r="D41" s="601">
        <v>0.46306458421274799</v>
      </c>
      <c r="E41" s="602">
        <v>0.53355846348670322</v>
      </c>
      <c r="F41" s="603">
        <v>1</v>
      </c>
      <c r="G41" s="141"/>
      <c r="H41" s="141"/>
    </row>
    <row r="42" spans="1:8" ht="15.75" x14ac:dyDescent="0.25">
      <c r="A42" s="59"/>
      <c r="B42" s="14" t="s">
        <v>989</v>
      </c>
      <c r="C42" s="384">
        <v>1.3614703880190605E-3</v>
      </c>
      <c r="D42" s="141">
        <v>0.51735874744724297</v>
      </c>
      <c r="E42" s="280">
        <v>0.48127978216473793</v>
      </c>
      <c r="F42" s="389">
        <v>1</v>
      </c>
      <c r="G42" s="141"/>
      <c r="H42" s="141"/>
    </row>
    <row r="43" spans="1:8" ht="15.75" x14ac:dyDescent="0.25">
      <c r="A43" s="59"/>
      <c r="B43" s="14" t="s">
        <v>246</v>
      </c>
      <c r="C43" s="384">
        <v>8.2079343365253077E-3</v>
      </c>
      <c r="D43" s="141">
        <v>0.36935704514363887</v>
      </c>
      <c r="E43" s="280">
        <v>0.62243502051983579</v>
      </c>
      <c r="F43" s="389">
        <v>1</v>
      </c>
      <c r="G43" s="141"/>
      <c r="H43" s="141"/>
    </row>
    <row r="44" spans="1:8" ht="15.75" x14ac:dyDescent="0.25">
      <c r="A44" s="59"/>
      <c r="B44" s="14" t="s">
        <v>855</v>
      </c>
      <c r="C44" s="396">
        <v>0</v>
      </c>
      <c r="D44" s="397">
        <v>0.39644970414201186</v>
      </c>
      <c r="E44" s="399">
        <v>0.60355029585798814</v>
      </c>
      <c r="F44" s="398">
        <v>1</v>
      </c>
      <c r="G44" s="141"/>
      <c r="H44" s="141"/>
    </row>
    <row r="45" spans="1:8" ht="15.75" x14ac:dyDescent="0.25">
      <c r="A45" s="59"/>
      <c r="B45" s="300" t="s">
        <v>188</v>
      </c>
      <c r="C45" s="596">
        <v>1.2232415902140673E-2</v>
      </c>
      <c r="D45" s="597">
        <v>0.25840978593272174</v>
      </c>
      <c r="E45" s="598">
        <v>0.72935779816513757</v>
      </c>
      <c r="F45" s="599">
        <v>1</v>
      </c>
      <c r="G45" s="141"/>
      <c r="H45" s="141"/>
    </row>
    <row r="46" spans="1:8" ht="15.75" x14ac:dyDescent="0.25">
      <c r="A46" s="59"/>
      <c r="B46" s="14" t="s">
        <v>989</v>
      </c>
      <c r="C46" s="396">
        <v>0</v>
      </c>
      <c r="D46" s="397">
        <v>0.16483516483516483</v>
      </c>
      <c r="E46" s="399">
        <v>0.8351648351648352</v>
      </c>
      <c r="F46" s="398">
        <v>1</v>
      </c>
      <c r="G46" s="141"/>
      <c r="H46" s="141"/>
    </row>
    <row r="47" spans="1:8" ht="15.75" x14ac:dyDescent="0.25">
      <c r="A47" s="59"/>
      <c r="B47" s="14" t="s">
        <v>246</v>
      </c>
      <c r="C47" s="396">
        <v>1.3888888888888888E-2</v>
      </c>
      <c r="D47" s="397">
        <v>0.31018518518518517</v>
      </c>
      <c r="E47" s="399">
        <v>0.67592592592592593</v>
      </c>
      <c r="F47" s="398">
        <v>1</v>
      </c>
      <c r="G47" s="141"/>
      <c r="H47" s="141"/>
    </row>
    <row r="48" spans="1:8" ht="15.75" x14ac:dyDescent="0.25">
      <c r="A48" s="59"/>
      <c r="B48" s="14" t="s">
        <v>855</v>
      </c>
      <c r="C48" s="402">
        <v>1.4409221902017291E-2</v>
      </c>
      <c r="D48" s="403">
        <v>0.25072046109510088</v>
      </c>
      <c r="E48" s="404">
        <v>0.73487031700288186</v>
      </c>
      <c r="F48" s="406">
        <v>1</v>
      </c>
      <c r="G48" s="141"/>
      <c r="H48" s="141"/>
    </row>
    <row r="49" spans="1:8" x14ac:dyDescent="0.25">
      <c r="A49" s="59"/>
      <c r="B49" s="271" t="s">
        <v>244</v>
      </c>
      <c r="C49" s="400">
        <v>4.7235343150875244E-3</v>
      </c>
      <c r="D49" s="401">
        <v>0.4151153098082801</v>
      </c>
      <c r="E49" s="401">
        <v>0.58016115587663242</v>
      </c>
      <c r="F49" s="405">
        <v>1</v>
      </c>
      <c r="G49" s="141"/>
      <c r="H49" s="141"/>
    </row>
    <row r="50" spans="1:8" x14ac:dyDescent="0.25">
      <c r="A50" s="59"/>
      <c r="B50" s="500"/>
      <c r="C50" s="289"/>
      <c r="D50" s="289"/>
      <c r="E50" s="289"/>
      <c r="F50" s="289"/>
      <c r="G50" s="141"/>
      <c r="H50" s="141"/>
    </row>
    <row r="51" spans="1:8" x14ac:dyDescent="0.25">
      <c r="A51" s="59"/>
      <c r="B51" s="500"/>
      <c r="C51" s="289"/>
      <c r="D51" s="289"/>
      <c r="E51" s="289"/>
      <c r="F51" s="289"/>
      <c r="G51" s="141"/>
      <c r="H51" s="141"/>
    </row>
    <row r="52" spans="1:8" x14ac:dyDescent="0.25">
      <c r="A52" s="59"/>
      <c r="B52" s="1" t="s">
        <v>927</v>
      </c>
      <c r="C52" s="289"/>
      <c r="D52" s="289"/>
      <c r="E52" s="289"/>
      <c r="F52" s="289"/>
      <c r="G52" s="141"/>
      <c r="H52" s="141"/>
    </row>
    <row r="53" spans="1:8" ht="30" x14ac:dyDescent="0.25">
      <c r="A53" s="59"/>
      <c r="B53" s="896" t="s">
        <v>839</v>
      </c>
      <c r="C53" s="896" t="s">
        <v>854</v>
      </c>
      <c r="D53" s="899" t="s">
        <v>240</v>
      </c>
      <c r="E53" s="899" t="s">
        <v>241</v>
      </c>
      <c r="F53" s="899" t="s">
        <v>242</v>
      </c>
      <c r="G53" s="896" t="s">
        <v>16</v>
      </c>
      <c r="H53" s="141"/>
    </row>
    <row r="54" spans="1:8" x14ac:dyDescent="0.25">
      <c r="A54" s="59"/>
      <c r="B54" s="1263" t="s">
        <v>843</v>
      </c>
      <c r="C54" s="379" t="s">
        <v>347</v>
      </c>
      <c r="D54" s="893">
        <v>0</v>
      </c>
      <c r="E54" s="893">
        <v>0.64583333333333337</v>
      </c>
      <c r="F54" s="893">
        <v>0.35416666666666669</v>
      </c>
      <c r="G54" s="893">
        <v>1</v>
      </c>
      <c r="H54" s="141"/>
    </row>
    <row r="55" spans="1:8" x14ac:dyDescent="0.25">
      <c r="A55" s="59"/>
      <c r="B55" s="1264"/>
      <c r="C55" s="379" t="s">
        <v>27</v>
      </c>
      <c r="D55" s="893">
        <v>0</v>
      </c>
      <c r="E55" s="893">
        <v>0.66666666666666663</v>
      </c>
      <c r="F55" s="893">
        <v>0.33333333333333331</v>
      </c>
      <c r="G55" s="893">
        <v>1</v>
      </c>
      <c r="H55" s="141"/>
    </row>
    <row r="56" spans="1:8" x14ac:dyDescent="0.25">
      <c r="A56" s="59"/>
      <c r="B56" s="1265"/>
      <c r="C56" s="379" t="s">
        <v>856</v>
      </c>
      <c r="D56" s="893">
        <v>0</v>
      </c>
      <c r="E56" s="893">
        <v>0.51111111111111107</v>
      </c>
      <c r="F56" s="893">
        <v>0.48888888888888887</v>
      </c>
      <c r="G56" s="893">
        <v>1</v>
      </c>
      <c r="H56" s="141"/>
    </row>
    <row r="57" spans="1:8" x14ac:dyDescent="0.25">
      <c r="A57" s="59"/>
      <c r="B57" s="900" t="s">
        <v>850</v>
      </c>
      <c r="C57" s="894"/>
      <c r="D57" s="895">
        <v>0</v>
      </c>
      <c r="E57" s="895">
        <v>0.60416666666666663</v>
      </c>
      <c r="F57" s="895">
        <v>0.39583333333333331</v>
      </c>
      <c r="G57" s="895">
        <v>1</v>
      </c>
      <c r="H57" s="141"/>
    </row>
    <row r="58" spans="1:8" x14ac:dyDescent="0.25">
      <c r="A58" s="59"/>
      <c r="B58" s="1263" t="s">
        <v>9</v>
      </c>
      <c r="C58" s="379" t="s">
        <v>347</v>
      </c>
      <c r="D58" s="893">
        <v>0</v>
      </c>
      <c r="E58" s="893">
        <v>0.26666666666666666</v>
      </c>
      <c r="F58" s="893">
        <v>0.73333333333333328</v>
      </c>
      <c r="G58" s="893">
        <v>1</v>
      </c>
      <c r="H58" s="141"/>
    </row>
    <row r="59" spans="1:8" x14ac:dyDescent="0.25">
      <c r="A59" s="59"/>
      <c r="B59" s="1264"/>
      <c r="C59" s="379" t="s">
        <v>27</v>
      </c>
      <c r="D59" s="893">
        <v>0</v>
      </c>
      <c r="E59" s="893">
        <v>0.25</v>
      </c>
      <c r="F59" s="893">
        <v>0.75</v>
      </c>
      <c r="G59" s="893">
        <v>1</v>
      </c>
      <c r="H59" s="141"/>
    </row>
    <row r="60" spans="1:8" x14ac:dyDescent="0.25">
      <c r="A60" s="59"/>
      <c r="B60" s="1265"/>
      <c r="C60" s="379" t="s">
        <v>856</v>
      </c>
      <c r="D60" s="893">
        <v>0</v>
      </c>
      <c r="E60" s="893">
        <v>0.29166666666666669</v>
      </c>
      <c r="F60" s="893">
        <v>0.70833333333333337</v>
      </c>
      <c r="G60" s="893">
        <v>1</v>
      </c>
      <c r="H60" s="141"/>
    </row>
    <row r="61" spans="1:8" x14ac:dyDescent="0.25">
      <c r="A61" s="59"/>
      <c r="B61" s="900" t="s">
        <v>852</v>
      </c>
      <c r="C61" s="894"/>
      <c r="D61" s="895">
        <v>0</v>
      </c>
      <c r="E61" s="895">
        <v>0.27027027027027029</v>
      </c>
      <c r="F61" s="895">
        <v>0.72972972972972971</v>
      </c>
      <c r="G61" s="895">
        <v>1</v>
      </c>
      <c r="H61" s="141"/>
    </row>
    <row r="62" spans="1:8" x14ac:dyDescent="0.25">
      <c r="A62" s="59"/>
      <c r="B62" s="1263" t="s">
        <v>844</v>
      </c>
      <c r="C62" s="379" t="s">
        <v>347</v>
      </c>
      <c r="D62" s="893">
        <v>0</v>
      </c>
      <c r="E62" s="893">
        <v>0.66666666666666663</v>
      </c>
      <c r="F62" s="893">
        <v>0.33333333333333331</v>
      </c>
      <c r="G62" s="893">
        <v>1</v>
      </c>
      <c r="H62" s="141"/>
    </row>
    <row r="63" spans="1:8" x14ac:dyDescent="0.25">
      <c r="A63" s="59"/>
      <c r="B63" s="1264"/>
      <c r="C63" s="379" t="s">
        <v>27</v>
      </c>
      <c r="D63" s="893">
        <v>0</v>
      </c>
      <c r="E63" s="893">
        <v>0.2</v>
      </c>
      <c r="F63" s="893">
        <v>0.8</v>
      </c>
      <c r="G63" s="893">
        <v>1</v>
      </c>
      <c r="H63" s="141"/>
    </row>
    <row r="64" spans="1:8" x14ac:dyDescent="0.25">
      <c r="A64" s="59"/>
      <c r="B64" s="1265"/>
      <c r="C64" s="379" t="s">
        <v>856</v>
      </c>
      <c r="D64" s="893">
        <v>0</v>
      </c>
      <c r="E64" s="893">
        <v>0.35714285714285715</v>
      </c>
      <c r="F64" s="893">
        <v>0.6428571428571429</v>
      </c>
      <c r="G64" s="893">
        <v>1</v>
      </c>
      <c r="H64" s="141"/>
    </row>
    <row r="65" spans="1:8" x14ac:dyDescent="0.25">
      <c r="A65" s="59"/>
      <c r="B65" s="900" t="s">
        <v>851</v>
      </c>
      <c r="C65" s="894"/>
      <c r="D65" s="895">
        <v>0</v>
      </c>
      <c r="E65" s="895">
        <v>0.42222222222222222</v>
      </c>
      <c r="F65" s="895">
        <v>0.57777777777777772</v>
      </c>
      <c r="G65" s="895">
        <v>1</v>
      </c>
      <c r="H65" s="141"/>
    </row>
    <row r="66" spans="1:8" x14ac:dyDescent="0.25">
      <c r="A66" s="59"/>
      <c r="B66" s="1263" t="s">
        <v>10</v>
      </c>
      <c r="C66" s="379" t="s">
        <v>347</v>
      </c>
      <c r="D66" s="893">
        <v>1.3614703880190605E-3</v>
      </c>
      <c r="E66" s="893">
        <v>0.51735874744724297</v>
      </c>
      <c r="F66" s="893">
        <v>0.48127978216473793</v>
      </c>
      <c r="G66" s="893">
        <v>1</v>
      </c>
      <c r="H66" s="141"/>
    </row>
    <row r="67" spans="1:8" x14ac:dyDescent="0.25">
      <c r="A67" s="59"/>
      <c r="B67" s="1264"/>
      <c r="C67" s="379" t="s">
        <v>27</v>
      </c>
      <c r="D67" s="893">
        <v>8.2079343365253077E-3</v>
      </c>
      <c r="E67" s="893">
        <v>0.36935704514363887</v>
      </c>
      <c r="F67" s="893">
        <v>0.62243502051983579</v>
      </c>
      <c r="G67" s="893">
        <v>1</v>
      </c>
      <c r="H67" s="141"/>
    </row>
    <row r="68" spans="1:8" x14ac:dyDescent="0.25">
      <c r="A68" s="59"/>
      <c r="B68" s="1265"/>
      <c r="C68" s="379" t="s">
        <v>856</v>
      </c>
      <c r="D68" s="893">
        <v>0</v>
      </c>
      <c r="E68" s="893">
        <v>0.39644970414201186</v>
      </c>
      <c r="F68" s="893">
        <v>0.60355029585798814</v>
      </c>
      <c r="G68" s="893">
        <v>1</v>
      </c>
      <c r="H68" s="141"/>
    </row>
    <row r="69" spans="1:8" x14ac:dyDescent="0.25">
      <c r="A69" s="59"/>
      <c r="B69" s="900" t="s">
        <v>837</v>
      </c>
      <c r="C69" s="894"/>
      <c r="D69" s="895">
        <v>3.3769523005487546E-3</v>
      </c>
      <c r="E69" s="895">
        <v>0.46306458421274799</v>
      </c>
      <c r="F69" s="895">
        <v>0.53355846348670322</v>
      </c>
      <c r="G69" s="895">
        <v>1</v>
      </c>
      <c r="H69" s="141"/>
    </row>
    <row r="70" spans="1:8" x14ac:dyDescent="0.25">
      <c r="A70" s="59"/>
      <c r="B70" s="1263" t="s">
        <v>13</v>
      </c>
      <c r="C70" s="379" t="s">
        <v>347</v>
      </c>
      <c r="D70" s="893">
        <v>0</v>
      </c>
      <c r="E70" s="893">
        <v>0.16483516483516483</v>
      </c>
      <c r="F70" s="893">
        <v>0.8351648351648352</v>
      </c>
      <c r="G70" s="893">
        <v>1</v>
      </c>
      <c r="H70" s="141"/>
    </row>
    <row r="71" spans="1:8" x14ac:dyDescent="0.25">
      <c r="A71" s="59"/>
      <c r="B71" s="1264"/>
      <c r="C71" s="379" t="s">
        <v>27</v>
      </c>
      <c r="D71" s="893">
        <v>1.3888888888888888E-2</v>
      </c>
      <c r="E71" s="893">
        <v>0.31018518518518517</v>
      </c>
      <c r="F71" s="893">
        <v>0.67592592592592593</v>
      </c>
      <c r="G71" s="893">
        <v>1</v>
      </c>
      <c r="H71" s="141"/>
    </row>
    <row r="72" spans="1:8" x14ac:dyDescent="0.25">
      <c r="A72" s="59"/>
      <c r="B72" s="1265"/>
      <c r="C72" s="379" t="s">
        <v>856</v>
      </c>
      <c r="D72" s="893">
        <v>1.4409221902017291E-2</v>
      </c>
      <c r="E72" s="893">
        <v>0.25072046109510088</v>
      </c>
      <c r="F72" s="893">
        <v>0.73487031700288186</v>
      </c>
      <c r="G72" s="893">
        <v>1</v>
      </c>
      <c r="H72" s="141"/>
    </row>
    <row r="73" spans="1:8" x14ac:dyDescent="0.25">
      <c r="A73" s="59"/>
      <c r="B73" s="900" t="s">
        <v>857</v>
      </c>
      <c r="C73" s="894"/>
      <c r="D73" s="895">
        <v>1.2232415902140673E-2</v>
      </c>
      <c r="E73" s="895">
        <v>0.25840978593272174</v>
      </c>
      <c r="F73" s="895">
        <v>0.72935779816513757</v>
      </c>
      <c r="G73" s="895">
        <v>1</v>
      </c>
      <c r="H73" s="141"/>
    </row>
    <row r="74" spans="1:8" x14ac:dyDescent="0.25">
      <c r="A74" s="59"/>
      <c r="B74" s="1263" t="s">
        <v>14</v>
      </c>
      <c r="C74" s="379" t="s">
        <v>347</v>
      </c>
      <c r="D74" s="893">
        <v>0</v>
      </c>
      <c r="E74" s="893">
        <v>0</v>
      </c>
      <c r="F74" s="893">
        <v>1</v>
      </c>
      <c r="G74" s="893">
        <v>1</v>
      </c>
      <c r="H74" s="141"/>
    </row>
    <row r="75" spans="1:8" x14ac:dyDescent="0.25">
      <c r="A75" s="59"/>
      <c r="B75" s="1264"/>
      <c r="C75" s="379" t="s">
        <v>27</v>
      </c>
      <c r="D75" s="893">
        <v>0</v>
      </c>
      <c r="E75" s="893">
        <v>0.27272727272727271</v>
      </c>
      <c r="F75" s="893">
        <v>0.72727272727272729</v>
      </c>
      <c r="G75" s="893">
        <v>1</v>
      </c>
      <c r="H75" s="141"/>
    </row>
    <row r="76" spans="1:8" x14ac:dyDescent="0.25">
      <c r="A76" s="59"/>
      <c r="B76" s="1265"/>
      <c r="C76" s="379" t="s">
        <v>856</v>
      </c>
      <c r="D76" s="893">
        <v>4.3668122270742356E-3</v>
      </c>
      <c r="E76" s="893">
        <v>0.31441048034934499</v>
      </c>
      <c r="F76" s="893">
        <v>0.68122270742358082</v>
      </c>
      <c r="G76" s="893">
        <v>1</v>
      </c>
      <c r="H76" s="141"/>
    </row>
    <row r="77" spans="1:8" x14ac:dyDescent="0.25">
      <c r="A77" s="59"/>
      <c r="B77" s="900" t="s">
        <v>276</v>
      </c>
      <c r="C77" s="894"/>
      <c r="D77" s="895">
        <v>3.787878787878788E-3</v>
      </c>
      <c r="E77" s="895">
        <v>0.30681818181818182</v>
      </c>
      <c r="F77" s="895">
        <v>0.68939393939393945</v>
      </c>
      <c r="G77" s="895">
        <v>1</v>
      </c>
      <c r="H77" s="141"/>
    </row>
    <row r="78" spans="1:8" x14ac:dyDescent="0.25">
      <c r="A78" s="59"/>
      <c r="B78" s="1263" t="s">
        <v>15</v>
      </c>
      <c r="C78" s="379" t="s">
        <v>347</v>
      </c>
      <c r="D78" s="893">
        <v>0</v>
      </c>
      <c r="E78" s="893">
        <v>0</v>
      </c>
      <c r="F78" s="893">
        <v>1</v>
      </c>
      <c r="G78" s="893">
        <v>1</v>
      </c>
      <c r="H78" s="141"/>
    </row>
    <row r="79" spans="1:8" x14ac:dyDescent="0.25">
      <c r="A79" s="59"/>
      <c r="B79" s="1264"/>
      <c r="C79" s="379" t="s">
        <v>27</v>
      </c>
      <c r="D79" s="893">
        <v>0</v>
      </c>
      <c r="E79" s="893">
        <v>0.2</v>
      </c>
      <c r="F79" s="893">
        <v>0.8</v>
      </c>
      <c r="G79" s="893">
        <v>1</v>
      </c>
      <c r="H79" s="141"/>
    </row>
    <row r="80" spans="1:8" x14ac:dyDescent="0.25">
      <c r="A80" s="59"/>
      <c r="B80" s="1265"/>
      <c r="C80" s="379" t="s">
        <v>856</v>
      </c>
      <c r="D80" s="893">
        <v>0</v>
      </c>
      <c r="E80" s="893">
        <v>0.62068965517241381</v>
      </c>
      <c r="F80" s="893">
        <v>0.37931034482758619</v>
      </c>
      <c r="G80" s="893">
        <v>1</v>
      </c>
      <c r="H80" s="141"/>
    </row>
    <row r="81" spans="1:8" x14ac:dyDescent="0.25">
      <c r="A81" s="59"/>
      <c r="B81" s="894" t="s">
        <v>853</v>
      </c>
      <c r="C81" s="894"/>
      <c r="D81" s="895">
        <v>0</v>
      </c>
      <c r="E81" s="895">
        <v>0.42857142857142855</v>
      </c>
      <c r="F81" s="895">
        <v>0.5714285714285714</v>
      </c>
      <c r="G81" s="895">
        <v>1</v>
      </c>
      <c r="H81" s="141"/>
    </row>
    <row r="82" spans="1:8" x14ac:dyDescent="0.25">
      <c r="A82" s="59"/>
      <c r="B82" s="1267" t="s">
        <v>88</v>
      </c>
      <c r="C82" s="379" t="s">
        <v>347</v>
      </c>
      <c r="D82" s="893">
        <v>1.1730205278592375E-3</v>
      </c>
      <c r="E82" s="893">
        <v>0.50029325513196476</v>
      </c>
      <c r="F82" s="893">
        <v>0.49853372434017595</v>
      </c>
      <c r="G82" s="893">
        <v>1</v>
      </c>
      <c r="H82" s="141"/>
    </row>
    <row r="83" spans="1:8" x14ac:dyDescent="0.25">
      <c r="A83" s="59"/>
      <c r="B83" s="1268"/>
      <c r="C83" s="379" t="s">
        <v>27</v>
      </c>
      <c r="D83" s="893">
        <v>8.7976539589442824E-3</v>
      </c>
      <c r="E83" s="893">
        <v>0.34897360703812319</v>
      </c>
      <c r="F83" s="893">
        <v>0.64222873900293254</v>
      </c>
      <c r="G83" s="893">
        <v>1</v>
      </c>
      <c r="H83" s="141"/>
    </row>
    <row r="84" spans="1:8" x14ac:dyDescent="0.25">
      <c r="A84" s="59"/>
      <c r="B84" s="1269"/>
      <c r="C84" s="379" t="s">
        <v>856</v>
      </c>
      <c r="D84" s="893">
        <v>6.8886337543053958E-3</v>
      </c>
      <c r="E84" s="893">
        <v>0.32606199770378874</v>
      </c>
      <c r="F84" s="893">
        <v>0.66704936854190588</v>
      </c>
      <c r="G84" s="893">
        <v>1</v>
      </c>
      <c r="H84" s="141"/>
    </row>
    <row r="85" spans="1:8" x14ac:dyDescent="0.25">
      <c r="A85" s="59"/>
      <c r="B85" s="901" t="s">
        <v>16</v>
      </c>
      <c r="C85" s="901"/>
      <c r="D85" s="902">
        <v>4.7235343150875244E-3</v>
      </c>
      <c r="E85" s="902">
        <v>0.4151153098082801</v>
      </c>
      <c r="F85" s="902">
        <v>0.58016115587663242</v>
      </c>
      <c r="G85" s="902">
        <v>1</v>
      </c>
      <c r="H85" s="141"/>
    </row>
    <row r="86" spans="1:8" x14ac:dyDescent="0.25">
      <c r="A86" s="59"/>
      <c r="B86" s="500"/>
      <c r="C86" s="289"/>
      <c r="D86" s="289"/>
      <c r="E86" s="289"/>
      <c r="F86" s="289"/>
      <c r="G86" s="141"/>
      <c r="H86" s="141"/>
    </row>
    <row r="87" spans="1:8" x14ac:dyDescent="0.25">
      <c r="A87" s="59"/>
      <c r="B87" s="500"/>
      <c r="C87" s="289"/>
      <c r="D87" s="289"/>
      <c r="E87" s="289"/>
      <c r="F87" s="289"/>
      <c r="G87" s="141"/>
      <c r="H87" s="141"/>
    </row>
    <row r="88" spans="1:8" x14ac:dyDescent="0.25">
      <c r="A88" s="59"/>
      <c r="B88" s="500"/>
      <c r="C88" s="289"/>
      <c r="D88" s="289"/>
      <c r="E88" s="289"/>
      <c r="F88" s="289"/>
      <c r="G88" s="141"/>
      <c r="H88" s="141"/>
    </row>
    <row r="89" spans="1:8" x14ac:dyDescent="0.25">
      <c r="A89" s="59"/>
      <c r="B89" s="500"/>
      <c r="C89" s="289"/>
      <c r="D89" s="289"/>
      <c r="E89" s="289"/>
      <c r="F89" s="289"/>
      <c r="G89" s="141"/>
      <c r="H89" s="141"/>
    </row>
    <row r="90" spans="1:8" x14ac:dyDescent="0.25">
      <c r="A90" s="59"/>
      <c r="B90" s="500"/>
      <c r="C90" s="289"/>
      <c r="D90" s="289"/>
      <c r="E90" s="289"/>
      <c r="F90" s="289"/>
      <c r="G90" s="141"/>
      <c r="H90" s="141"/>
    </row>
    <row r="91" spans="1:8" ht="15" customHeight="1" x14ac:dyDescent="0.25">
      <c r="A91" s="59"/>
      <c r="B91" s="1" t="s">
        <v>928</v>
      </c>
      <c r="C91" s="289"/>
      <c r="D91" s="289"/>
      <c r="E91" s="289"/>
      <c r="F91" s="289"/>
      <c r="G91" s="141"/>
      <c r="H91" s="141"/>
    </row>
    <row r="92" spans="1:8" ht="30" x14ac:dyDescent="0.25">
      <c r="A92" s="59"/>
      <c r="B92" s="905" t="s">
        <v>284</v>
      </c>
      <c r="C92" s="393" t="s">
        <v>240</v>
      </c>
      <c r="D92" s="394" t="s">
        <v>241</v>
      </c>
      <c r="E92" s="394" t="s">
        <v>242</v>
      </c>
      <c r="F92" s="395" t="s">
        <v>16</v>
      </c>
      <c r="G92" s="141"/>
      <c r="H92" s="141"/>
    </row>
    <row r="93" spans="1:8" ht="15.75" x14ac:dyDescent="0.25">
      <c r="A93" s="59"/>
      <c r="B93" s="14"/>
      <c r="C93" s="381"/>
      <c r="D93" s="382"/>
      <c r="E93" s="383"/>
      <c r="F93" s="388"/>
      <c r="G93" s="141"/>
      <c r="H93" s="141"/>
    </row>
    <row r="94" spans="1:8" ht="15.75" x14ac:dyDescent="0.25">
      <c r="A94" s="59"/>
      <c r="B94" s="25" t="s">
        <v>35</v>
      </c>
      <c r="C94" s="384"/>
      <c r="D94" s="141"/>
      <c r="E94" s="280"/>
      <c r="F94" s="280"/>
      <c r="G94" s="141"/>
      <c r="H94" s="141"/>
    </row>
    <row r="95" spans="1:8" ht="15.75" x14ac:dyDescent="0.25">
      <c r="A95" s="59"/>
      <c r="B95" s="14" t="s">
        <v>36</v>
      </c>
      <c r="C95" s="384">
        <v>4.3821209465381246E-3</v>
      </c>
      <c r="D95" s="141">
        <v>0.47239263803680981</v>
      </c>
      <c r="E95" s="280">
        <v>0.52322524101665202</v>
      </c>
      <c r="F95" s="280">
        <v>1</v>
      </c>
      <c r="G95" s="141"/>
      <c r="H95" s="141"/>
    </row>
    <row r="96" spans="1:8" ht="15.75" x14ac:dyDescent="0.25">
      <c r="A96" s="59"/>
      <c r="B96" s="14" t="s">
        <v>37</v>
      </c>
      <c r="C96" s="384">
        <v>5.3294573643410852E-3</v>
      </c>
      <c r="D96" s="141">
        <v>0.4888565891472868</v>
      </c>
      <c r="E96" s="280">
        <v>0.5058139534883721</v>
      </c>
      <c r="F96" s="280">
        <v>1</v>
      </c>
      <c r="G96" s="141"/>
      <c r="H96" s="141"/>
    </row>
    <row r="97" spans="1:8" ht="15.75" x14ac:dyDescent="0.25">
      <c r="A97" s="59"/>
      <c r="B97" s="14" t="s">
        <v>38</v>
      </c>
      <c r="C97" s="384">
        <v>1.5197568389057751E-3</v>
      </c>
      <c r="D97" s="141">
        <v>0.47720364741641336</v>
      </c>
      <c r="E97" s="280">
        <v>0.52127659574468088</v>
      </c>
      <c r="F97" s="280">
        <v>1</v>
      </c>
      <c r="G97" s="141"/>
      <c r="H97" s="141"/>
    </row>
    <row r="98" spans="1:8" ht="15.75" x14ac:dyDescent="0.25">
      <c r="A98" s="59"/>
      <c r="B98" s="14" t="s">
        <v>39</v>
      </c>
      <c r="C98" s="384">
        <v>0</v>
      </c>
      <c r="D98" s="141">
        <v>0.45971563981042651</v>
      </c>
      <c r="E98" s="280">
        <v>0.54028436018957349</v>
      </c>
      <c r="F98" s="280">
        <v>1</v>
      </c>
      <c r="G98" s="141"/>
      <c r="H98" s="141"/>
    </row>
    <row r="99" spans="1:8" ht="15.75" x14ac:dyDescent="0.25">
      <c r="A99" s="59"/>
      <c r="B99" s="14" t="s">
        <v>40</v>
      </c>
      <c r="C99" s="384">
        <v>0</v>
      </c>
      <c r="D99" s="141">
        <v>0.51638269986893837</v>
      </c>
      <c r="E99" s="280">
        <v>0.48361730013106158</v>
      </c>
      <c r="F99" s="280">
        <v>1</v>
      </c>
      <c r="G99" s="141"/>
      <c r="H99" s="141"/>
    </row>
    <row r="100" spans="1:8" ht="15.75" x14ac:dyDescent="0.25">
      <c r="A100" s="59"/>
      <c r="B100" s="14" t="s">
        <v>41</v>
      </c>
      <c r="C100" s="384">
        <v>0</v>
      </c>
      <c r="D100" s="141">
        <v>0.5178571428571429</v>
      </c>
      <c r="E100" s="280">
        <v>0.48214285714285715</v>
      </c>
      <c r="F100" s="280">
        <v>1</v>
      </c>
      <c r="G100" s="141"/>
      <c r="H100" s="141"/>
    </row>
    <row r="101" spans="1:8" ht="15.75" x14ac:dyDescent="0.25">
      <c r="A101" s="59"/>
      <c r="B101" s="25" t="s">
        <v>42</v>
      </c>
      <c r="C101" s="504">
        <v>3.3222591362126247E-3</v>
      </c>
      <c r="D101" s="505">
        <v>0.48817666601524329</v>
      </c>
      <c r="E101" s="506">
        <v>0.50850107484854412</v>
      </c>
      <c r="F101" s="506">
        <v>1</v>
      </c>
      <c r="G101" s="141"/>
      <c r="H101" s="141"/>
    </row>
    <row r="102" spans="1:8" ht="15.75" x14ac:dyDescent="0.25">
      <c r="A102" s="59"/>
      <c r="B102" s="14"/>
      <c r="C102" s="384"/>
      <c r="D102" s="141"/>
      <c r="E102" s="280"/>
      <c r="F102" s="280"/>
      <c r="G102" s="141"/>
      <c r="H102" s="141"/>
    </row>
    <row r="103" spans="1:8" ht="15.75" x14ac:dyDescent="0.25">
      <c r="A103" s="59"/>
      <c r="B103" s="25" t="s">
        <v>43</v>
      </c>
      <c r="C103" s="396"/>
      <c r="D103" s="397"/>
      <c r="E103" s="399"/>
      <c r="F103" s="399"/>
      <c r="G103" s="141"/>
      <c r="H103" s="141"/>
    </row>
    <row r="104" spans="1:8" ht="15.75" x14ac:dyDescent="0.25">
      <c r="A104" s="59"/>
      <c r="B104" s="111" t="s">
        <v>44</v>
      </c>
      <c r="C104" s="396">
        <v>1.0101010101010102E-2</v>
      </c>
      <c r="D104" s="397">
        <v>0.2878787878787879</v>
      </c>
      <c r="E104" s="399">
        <v>0.70202020202020199</v>
      </c>
      <c r="F104" s="399">
        <v>1</v>
      </c>
      <c r="G104" s="141"/>
      <c r="H104" s="141"/>
    </row>
    <row r="105" spans="1:8" ht="15.75" x14ac:dyDescent="0.25">
      <c r="A105" s="59"/>
      <c r="B105" s="111" t="s">
        <v>45</v>
      </c>
      <c r="C105" s="396">
        <v>1.1904761904761904E-2</v>
      </c>
      <c r="D105" s="397">
        <v>0.41369047619047616</v>
      </c>
      <c r="E105" s="399">
        <v>0.57440476190476186</v>
      </c>
      <c r="F105" s="399">
        <v>1</v>
      </c>
      <c r="G105" s="141"/>
      <c r="H105" s="141"/>
    </row>
    <row r="106" spans="1:8" ht="15.75" x14ac:dyDescent="0.25">
      <c r="A106" s="59"/>
      <c r="B106" s="111" t="s">
        <v>46</v>
      </c>
      <c r="C106" s="396">
        <v>2.403846153846154E-3</v>
      </c>
      <c r="D106" s="397">
        <v>0.41346153846153844</v>
      </c>
      <c r="E106" s="399">
        <v>0.58413461538461542</v>
      </c>
      <c r="F106" s="399">
        <v>1</v>
      </c>
      <c r="G106" s="141"/>
      <c r="H106" s="141"/>
    </row>
    <row r="107" spans="1:8" ht="15.75" x14ac:dyDescent="0.25">
      <c r="A107" s="59"/>
      <c r="B107" s="111" t="s">
        <v>47</v>
      </c>
      <c r="C107" s="507">
        <v>2.1097046413502108E-3</v>
      </c>
      <c r="D107" s="508">
        <v>0.41772151898734178</v>
      </c>
      <c r="E107" s="509">
        <v>0.58016877637130804</v>
      </c>
      <c r="F107" s="509">
        <v>1</v>
      </c>
      <c r="G107" s="141"/>
      <c r="H107" s="141"/>
    </row>
    <row r="108" spans="1:8" ht="15.75" x14ac:dyDescent="0.25">
      <c r="A108" s="59"/>
      <c r="B108" s="111" t="s">
        <v>48</v>
      </c>
      <c r="C108" s="507">
        <v>7.889546351084813E-3</v>
      </c>
      <c r="D108" s="508">
        <v>0.46745562130177515</v>
      </c>
      <c r="E108" s="509">
        <v>0.52465483234714005</v>
      </c>
      <c r="F108" s="509">
        <v>1</v>
      </c>
      <c r="G108" s="141"/>
      <c r="H108" s="141"/>
    </row>
    <row r="109" spans="1:8" ht="15.75" x14ac:dyDescent="0.25">
      <c r="A109" s="59"/>
      <c r="B109" s="111" t="s">
        <v>49</v>
      </c>
      <c r="C109" s="507">
        <v>1.7921146953405018E-3</v>
      </c>
      <c r="D109" s="508">
        <v>0.49820788530465948</v>
      </c>
      <c r="E109" s="509">
        <v>0.5</v>
      </c>
      <c r="F109" s="509">
        <v>1</v>
      </c>
      <c r="G109" s="141"/>
      <c r="H109" s="141"/>
    </row>
    <row r="110" spans="1:8" ht="15.75" x14ac:dyDescent="0.25">
      <c r="A110" s="59"/>
      <c r="B110" s="111" t="s">
        <v>50</v>
      </c>
      <c r="C110" s="507">
        <v>3.0534351145038168E-3</v>
      </c>
      <c r="D110" s="508">
        <v>0.52213740458015268</v>
      </c>
      <c r="E110" s="509">
        <v>0.47480916030534354</v>
      </c>
      <c r="F110" s="509">
        <v>1</v>
      </c>
      <c r="G110" s="141"/>
      <c r="H110" s="141"/>
    </row>
    <row r="111" spans="1:8" ht="15.75" x14ac:dyDescent="0.25">
      <c r="A111" s="59"/>
      <c r="B111" s="111" t="s">
        <v>51</v>
      </c>
      <c r="C111" s="507">
        <v>1.4903129657228018E-3</v>
      </c>
      <c r="D111" s="508">
        <v>0.51415797317436662</v>
      </c>
      <c r="E111" s="509">
        <v>0.4843517138599106</v>
      </c>
      <c r="F111" s="509">
        <v>1</v>
      </c>
      <c r="G111" s="141"/>
      <c r="H111" s="141"/>
    </row>
    <row r="112" spans="1:8" ht="15.75" x14ac:dyDescent="0.25">
      <c r="A112" s="59"/>
      <c r="B112" s="111" t="s">
        <v>52</v>
      </c>
      <c r="C112" s="507">
        <v>0</v>
      </c>
      <c r="D112" s="508">
        <v>0.56706507304116871</v>
      </c>
      <c r="E112" s="509">
        <v>0.43293492695883135</v>
      </c>
      <c r="F112" s="509">
        <v>1</v>
      </c>
      <c r="G112" s="141"/>
      <c r="H112" s="141"/>
    </row>
    <row r="113" spans="1:69" ht="15.75" x14ac:dyDescent="0.25">
      <c r="A113" s="59"/>
      <c r="B113" s="111" t="s">
        <v>53</v>
      </c>
      <c r="C113" s="507">
        <v>1.8214936247723133E-3</v>
      </c>
      <c r="D113" s="508">
        <v>0.55191256830601088</v>
      </c>
      <c r="E113" s="509">
        <v>0.44626593806921677</v>
      </c>
      <c r="F113" s="509">
        <v>1</v>
      </c>
      <c r="G113" s="141"/>
      <c r="H113" s="141"/>
    </row>
    <row r="114" spans="1:69" ht="15.75" x14ac:dyDescent="0.25">
      <c r="A114" s="59"/>
      <c r="B114" s="25" t="s">
        <v>42</v>
      </c>
      <c r="C114" s="502">
        <v>3.3222591362126247E-3</v>
      </c>
      <c r="D114" s="289">
        <v>0.48817666601524329</v>
      </c>
      <c r="E114" s="503">
        <v>0.50850107484854412</v>
      </c>
      <c r="F114" s="503">
        <v>1</v>
      </c>
      <c r="G114" s="141"/>
      <c r="H114" s="141"/>
    </row>
    <row r="115" spans="1:69" x14ac:dyDescent="0.25">
      <c r="A115" s="59"/>
      <c r="B115" s="501"/>
      <c r="C115" s="488"/>
      <c r="D115" s="275"/>
      <c r="E115" s="284"/>
      <c r="F115" s="284"/>
      <c r="G115" s="141"/>
      <c r="H115" s="141"/>
    </row>
    <row r="116" spans="1:69" x14ac:dyDescent="0.25">
      <c r="A116" s="59"/>
      <c r="B116" s="500"/>
      <c r="C116" s="289"/>
      <c r="D116" s="289"/>
      <c r="E116" s="289"/>
      <c r="F116" s="289"/>
      <c r="G116" s="141"/>
      <c r="H116" s="141"/>
    </row>
    <row r="117" spans="1:69" x14ac:dyDescent="0.25">
      <c r="A117" s="59"/>
      <c r="B117" s="500"/>
      <c r="C117" s="289"/>
      <c r="D117" s="289"/>
      <c r="E117" s="289"/>
      <c r="F117" s="289"/>
      <c r="G117" s="141"/>
      <c r="H117" s="141"/>
    </row>
    <row r="118" spans="1:69" ht="37.5" customHeight="1" x14ac:dyDescent="0.25">
      <c r="A118" s="59"/>
      <c r="B118" s="1262" t="s">
        <v>929</v>
      </c>
      <c r="C118" s="1262"/>
      <c r="D118" s="1262"/>
      <c r="E118" s="1262"/>
      <c r="F118" s="1262"/>
      <c r="G118" s="141"/>
      <c r="H118" s="1262" t="s">
        <v>930</v>
      </c>
      <c r="I118" s="1262"/>
      <c r="J118" s="1262"/>
      <c r="K118" s="1262"/>
      <c r="N118" s="1262" t="s">
        <v>931</v>
      </c>
      <c r="O118" s="1262"/>
      <c r="P118" s="1262"/>
      <c r="Q118" s="1262"/>
      <c r="T118" s="1262" t="s">
        <v>932</v>
      </c>
      <c r="U118" s="1262"/>
      <c r="V118" s="1262"/>
      <c r="W118" s="1262"/>
      <c r="Z118" s="1262" t="s">
        <v>994</v>
      </c>
      <c r="AA118" s="1262"/>
      <c r="AB118" s="1262"/>
      <c r="AC118" s="1262"/>
      <c r="AE118" s="1262" t="s">
        <v>949</v>
      </c>
      <c r="AF118" s="1262"/>
      <c r="AG118" s="1262"/>
      <c r="AH118" s="1262"/>
      <c r="AJ118" s="1262" t="s">
        <v>943</v>
      </c>
      <c r="AK118" s="1262"/>
      <c r="AL118" s="1262"/>
      <c r="AM118" s="1262"/>
      <c r="AP118" s="1262" t="s">
        <v>933</v>
      </c>
      <c r="AQ118" s="1262"/>
      <c r="AR118" s="1262"/>
      <c r="AS118" s="1262"/>
      <c r="AV118" s="1262" t="s">
        <v>995</v>
      </c>
      <c r="AW118" s="1262"/>
      <c r="AX118" s="1262"/>
      <c r="AY118" s="1262"/>
      <c r="BB118" s="1262" t="s">
        <v>950</v>
      </c>
      <c r="BC118" s="1262"/>
      <c r="BD118" s="1262"/>
      <c r="BE118" s="1262"/>
      <c r="BH118" s="1262" t="s">
        <v>944</v>
      </c>
      <c r="BI118" s="1262"/>
      <c r="BJ118" s="1262"/>
      <c r="BK118" s="1262"/>
      <c r="BN118" s="1262" t="s">
        <v>934</v>
      </c>
      <c r="BO118" s="1262"/>
      <c r="BP118" s="1262"/>
      <c r="BQ118" s="1262"/>
    </row>
    <row r="119" spans="1:69" ht="45" x14ac:dyDescent="0.25">
      <c r="A119" s="59"/>
      <c r="B119" s="905" t="s">
        <v>285</v>
      </c>
      <c r="C119" s="393" t="s">
        <v>240</v>
      </c>
      <c r="D119" s="394" t="s">
        <v>241</v>
      </c>
      <c r="E119" s="394" t="s">
        <v>242</v>
      </c>
      <c r="F119" s="395" t="s">
        <v>16</v>
      </c>
      <c r="G119" s="141"/>
      <c r="H119" s="905" t="s">
        <v>843</v>
      </c>
      <c r="I119" s="393" t="s">
        <v>240</v>
      </c>
      <c r="J119" s="394" t="s">
        <v>241</v>
      </c>
      <c r="K119" s="394" t="s">
        <v>242</v>
      </c>
      <c r="N119" s="905" t="s">
        <v>844</v>
      </c>
      <c r="O119" s="393" t="s">
        <v>240</v>
      </c>
      <c r="P119" s="394" t="s">
        <v>241</v>
      </c>
      <c r="Q119" s="394" t="s">
        <v>242</v>
      </c>
      <c r="T119" s="905" t="s">
        <v>858</v>
      </c>
      <c r="U119" s="393" t="s">
        <v>240</v>
      </c>
      <c r="V119" s="394" t="s">
        <v>241</v>
      </c>
      <c r="W119" s="394" t="s">
        <v>242</v>
      </c>
      <c r="Z119" s="905" t="s">
        <v>996</v>
      </c>
      <c r="AA119" s="393" t="s">
        <v>240</v>
      </c>
      <c r="AB119" s="394" t="s">
        <v>241</v>
      </c>
      <c r="AC119" s="394" t="s">
        <v>242</v>
      </c>
      <c r="AE119" s="905" t="s">
        <v>951</v>
      </c>
      <c r="AF119" s="393" t="s">
        <v>240</v>
      </c>
      <c r="AG119" s="394" t="s">
        <v>241</v>
      </c>
      <c r="AH119" s="394" t="s">
        <v>242</v>
      </c>
      <c r="AJ119" s="905" t="s">
        <v>945</v>
      </c>
      <c r="AK119" s="393" t="s">
        <v>240</v>
      </c>
      <c r="AL119" s="394" t="s">
        <v>241</v>
      </c>
      <c r="AM119" s="394" t="s">
        <v>242</v>
      </c>
      <c r="AP119" s="905" t="s">
        <v>188</v>
      </c>
      <c r="AQ119" s="393" t="s">
        <v>240</v>
      </c>
      <c r="AR119" s="394" t="s">
        <v>241</v>
      </c>
      <c r="AS119" s="394" t="s">
        <v>242</v>
      </c>
      <c r="AV119" s="905" t="s">
        <v>997</v>
      </c>
      <c r="AW119" s="393" t="s">
        <v>240</v>
      </c>
      <c r="AX119" s="394" t="s">
        <v>241</v>
      </c>
      <c r="AY119" s="394" t="s">
        <v>242</v>
      </c>
      <c r="BB119" s="905" t="s">
        <v>952</v>
      </c>
      <c r="BC119" s="393" t="s">
        <v>240</v>
      </c>
      <c r="BD119" s="394" t="s">
        <v>241</v>
      </c>
      <c r="BE119" s="394" t="s">
        <v>242</v>
      </c>
      <c r="BH119" s="905" t="s">
        <v>946</v>
      </c>
      <c r="BI119" s="393" t="s">
        <v>240</v>
      </c>
      <c r="BJ119" s="394" t="s">
        <v>241</v>
      </c>
      <c r="BK119" s="394" t="s">
        <v>242</v>
      </c>
      <c r="BN119" s="905" t="s">
        <v>14</v>
      </c>
      <c r="BO119" s="393" t="s">
        <v>240</v>
      </c>
      <c r="BP119" s="394" t="s">
        <v>241</v>
      </c>
      <c r="BQ119" s="394" t="s">
        <v>242</v>
      </c>
    </row>
    <row r="120" spans="1:69" ht="15.75" x14ac:dyDescent="0.25">
      <c r="A120" s="59"/>
      <c r="B120" s="14"/>
      <c r="C120" s="381"/>
      <c r="D120" s="382"/>
      <c r="E120" s="383"/>
      <c r="F120" s="388"/>
      <c r="G120" s="141"/>
      <c r="H120" s="14"/>
      <c r="I120" s="381"/>
      <c r="J120" s="382"/>
      <c r="K120" s="383"/>
      <c r="N120" s="14"/>
      <c r="O120" s="381"/>
      <c r="P120" s="382"/>
      <c r="Q120" s="383"/>
      <c r="T120" s="14"/>
      <c r="U120" s="381"/>
      <c r="V120" s="382"/>
      <c r="W120" s="383"/>
      <c r="Z120" s="14"/>
      <c r="AA120" s="381"/>
      <c r="AB120" s="382"/>
      <c r="AC120" s="383"/>
      <c r="AE120" s="14"/>
      <c r="AF120" s="381"/>
      <c r="AG120" s="382"/>
      <c r="AH120" s="383"/>
      <c r="AJ120" s="14"/>
      <c r="AK120" s="381"/>
      <c r="AL120" s="382"/>
      <c r="AM120" s="383"/>
      <c r="AP120" s="14"/>
      <c r="AQ120" s="381"/>
      <c r="AR120" s="382"/>
      <c r="AS120" s="383"/>
      <c r="AV120" s="14"/>
      <c r="AW120" s="381"/>
      <c r="AX120" s="382"/>
      <c r="AY120" s="383"/>
      <c r="BB120" s="14"/>
      <c r="BC120" s="381"/>
      <c r="BD120" s="382"/>
      <c r="BE120" s="383"/>
      <c r="BH120" s="14"/>
      <c r="BI120" s="381"/>
      <c r="BJ120" s="382"/>
      <c r="BK120" s="383"/>
      <c r="BN120" s="14"/>
      <c r="BO120" s="381"/>
      <c r="BP120" s="382"/>
      <c r="BQ120" s="383"/>
    </row>
    <row r="121" spans="1:69" ht="15.75" x14ac:dyDescent="0.25">
      <c r="A121" s="59"/>
      <c r="B121" s="25" t="s">
        <v>35</v>
      </c>
      <c r="C121" s="384"/>
      <c r="D121" s="141"/>
      <c r="E121" s="280"/>
      <c r="F121" s="280"/>
      <c r="G121" s="141"/>
      <c r="H121" s="25" t="s">
        <v>35</v>
      </c>
      <c r="I121" s="384"/>
      <c r="J121" s="141"/>
      <c r="K121" s="280"/>
      <c r="N121" s="25" t="s">
        <v>35</v>
      </c>
      <c r="O121" s="384"/>
      <c r="P121" s="141"/>
      <c r="Q121" s="280"/>
      <c r="T121" s="25" t="s">
        <v>35</v>
      </c>
      <c r="U121" s="384"/>
      <c r="V121" s="141"/>
      <c r="W121" s="280"/>
      <c r="Z121" s="25" t="s">
        <v>35</v>
      </c>
      <c r="AA121" s="384"/>
      <c r="AB121" s="141"/>
      <c r="AC121" s="280"/>
      <c r="AE121" s="25" t="s">
        <v>35</v>
      </c>
      <c r="AF121" s="384"/>
      <c r="AG121" s="141"/>
      <c r="AH121" s="280"/>
      <c r="AJ121" s="25" t="s">
        <v>35</v>
      </c>
      <c r="AK121" s="384"/>
      <c r="AL121" s="141"/>
      <c r="AM121" s="280"/>
      <c r="AP121" s="25" t="s">
        <v>35</v>
      </c>
      <c r="AQ121" s="384"/>
      <c r="AR121" s="141"/>
      <c r="AS121" s="280"/>
      <c r="AV121" s="25" t="s">
        <v>35</v>
      </c>
      <c r="AW121" s="384"/>
      <c r="AX121" s="141"/>
      <c r="AY121" s="280"/>
      <c r="BB121" s="25" t="s">
        <v>35</v>
      </c>
      <c r="BC121" s="384"/>
      <c r="BD121" s="141"/>
      <c r="BE121" s="280"/>
      <c r="BH121" s="25" t="s">
        <v>35</v>
      </c>
      <c r="BI121" s="384"/>
      <c r="BJ121" s="141"/>
      <c r="BK121" s="280"/>
      <c r="BN121" s="25" t="s">
        <v>35</v>
      </c>
      <c r="BO121" s="384"/>
      <c r="BP121" s="141"/>
      <c r="BQ121" s="280"/>
    </row>
    <row r="122" spans="1:69" ht="15.75" x14ac:dyDescent="0.25">
      <c r="A122" s="59"/>
      <c r="B122" s="14" t="s">
        <v>36</v>
      </c>
      <c r="C122" s="384">
        <v>5.9726962457337888E-3</v>
      </c>
      <c r="D122" s="141">
        <v>0.39078498293515357</v>
      </c>
      <c r="E122" s="280">
        <v>0.60324232081911267</v>
      </c>
      <c r="F122" s="280">
        <v>1</v>
      </c>
      <c r="G122" s="141"/>
      <c r="H122" s="14" t="s">
        <v>36</v>
      </c>
      <c r="I122" s="384">
        <v>0</v>
      </c>
      <c r="J122" s="141">
        <v>0.56756756756756754</v>
      </c>
      <c r="K122" s="280">
        <v>0.43243243243243246</v>
      </c>
      <c r="N122" s="14" t="s">
        <v>36</v>
      </c>
      <c r="O122" s="384">
        <v>0</v>
      </c>
      <c r="P122" s="141">
        <v>0.5</v>
      </c>
      <c r="Q122" s="280">
        <v>0.5</v>
      </c>
      <c r="T122" s="14" t="s">
        <v>36</v>
      </c>
      <c r="U122" s="384">
        <v>5.6737588652482273E-3</v>
      </c>
      <c r="V122" s="141">
        <v>0.41702127659574467</v>
      </c>
      <c r="W122" s="280">
        <v>0.57730496453900704</v>
      </c>
      <c r="Z122" s="14" t="s">
        <v>36</v>
      </c>
      <c r="AA122" s="384">
        <v>0</v>
      </c>
      <c r="AB122" s="141">
        <v>0.50458715596330272</v>
      </c>
      <c r="AC122" s="280">
        <v>0.49541284403669728</v>
      </c>
      <c r="AE122" s="14" t="s">
        <v>36</v>
      </c>
      <c r="AF122" s="384">
        <v>1.2578616352201259E-2</v>
      </c>
      <c r="AG122" s="141">
        <v>0.330188679245283</v>
      </c>
      <c r="AH122" s="280">
        <v>0.65723270440251569</v>
      </c>
      <c r="AJ122" s="14" t="s">
        <v>36</v>
      </c>
      <c r="AK122" s="384">
        <v>0</v>
      </c>
      <c r="AL122" s="141">
        <v>0.4</v>
      </c>
      <c r="AM122" s="280">
        <v>0.6</v>
      </c>
      <c r="AP122" s="14" t="s">
        <v>36</v>
      </c>
      <c r="AQ122" s="384">
        <v>1.0948905109489052E-2</v>
      </c>
      <c r="AR122" s="141">
        <v>0.32116788321167883</v>
      </c>
      <c r="AS122" s="280">
        <v>0.66788321167883213</v>
      </c>
      <c r="AV122" s="14" t="s">
        <v>36</v>
      </c>
      <c r="AW122" s="384">
        <v>0</v>
      </c>
      <c r="AX122" s="141">
        <v>0.25</v>
      </c>
      <c r="AY122" s="280">
        <v>0.75</v>
      </c>
      <c r="BB122" s="14" t="s">
        <v>36</v>
      </c>
      <c r="BC122" s="384">
        <v>8.0000000000000002E-3</v>
      </c>
      <c r="BD122" s="141">
        <v>0.38400000000000001</v>
      </c>
      <c r="BE122" s="280">
        <v>0.60799999999999998</v>
      </c>
      <c r="BH122" s="14" t="s">
        <v>36</v>
      </c>
      <c r="BI122" s="384">
        <v>1.4184397163120567E-2</v>
      </c>
      <c r="BJ122" s="141">
        <v>0.26950354609929078</v>
      </c>
      <c r="BK122" s="280">
        <v>0.71631205673758869</v>
      </c>
      <c r="BN122" s="14" t="s">
        <v>36</v>
      </c>
      <c r="BO122" s="384">
        <v>0</v>
      </c>
      <c r="BP122" s="141">
        <v>0.23404255319148937</v>
      </c>
      <c r="BQ122" s="280">
        <v>0.76595744680851063</v>
      </c>
    </row>
    <row r="123" spans="1:69" ht="15.75" x14ac:dyDescent="0.25">
      <c r="A123" s="59"/>
      <c r="B123" s="14" t="s">
        <v>37</v>
      </c>
      <c r="C123" s="384">
        <v>4.4130626654898496E-3</v>
      </c>
      <c r="D123" s="141">
        <v>0.42806707855251547</v>
      </c>
      <c r="E123" s="280">
        <v>0.56751985878199473</v>
      </c>
      <c r="F123" s="280">
        <v>1</v>
      </c>
      <c r="G123" s="141"/>
      <c r="H123" s="14" t="s">
        <v>37</v>
      </c>
      <c r="I123" s="384">
        <v>0</v>
      </c>
      <c r="J123" s="141">
        <v>0.67307692307692313</v>
      </c>
      <c r="K123" s="280">
        <v>0.32692307692307693</v>
      </c>
      <c r="N123" s="14" t="s">
        <v>37</v>
      </c>
      <c r="O123" s="384">
        <v>0</v>
      </c>
      <c r="P123" s="141">
        <v>0.3125</v>
      </c>
      <c r="Q123" s="280">
        <v>0.6875</v>
      </c>
      <c r="T123" s="14" t="s">
        <v>37</v>
      </c>
      <c r="U123" s="384">
        <v>1.3495276653171389E-3</v>
      </c>
      <c r="V123" s="141">
        <v>0.49392712550607287</v>
      </c>
      <c r="W123" s="280">
        <v>0.50472334682860998</v>
      </c>
      <c r="Z123" s="14" t="s">
        <v>37</v>
      </c>
      <c r="AA123" s="384">
        <v>0</v>
      </c>
      <c r="AB123" s="141">
        <v>0.57019438444924408</v>
      </c>
      <c r="AC123" s="280">
        <v>0.42980561555075592</v>
      </c>
      <c r="AE123" s="14" t="s">
        <v>37</v>
      </c>
      <c r="AF123" s="384">
        <v>4.2918454935622317E-3</v>
      </c>
      <c r="AG123" s="141">
        <v>0.35622317596566522</v>
      </c>
      <c r="AH123" s="280">
        <v>0.63948497854077258</v>
      </c>
      <c r="AJ123" s="14" t="s">
        <v>37</v>
      </c>
      <c r="AK123" s="384">
        <v>0</v>
      </c>
      <c r="AL123" s="141">
        <v>0.42222222222222222</v>
      </c>
      <c r="AM123" s="280">
        <v>0.57777777777777772</v>
      </c>
      <c r="AP123" s="14" t="s">
        <v>37</v>
      </c>
      <c r="AQ123" s="384">
        <v>1.8433179723502304E-2</v>
      </c>
      <c r="AR123" s="141">
        <v>0.19354838709677419</v>
      </c>
      <c r="AS123" s="280">
        <v>0.78801843317972353</v>
      </c>
      <c r="AV123" s="14" t="s">
        <v>37</v>
      </c>
      <c r="AW123" s="384">
        <v>0</v>
      </c>
      <c r="AX123" s="141">
        <v>8.6956521739130432E-2</v>
      </c>
      <c r="AY123" s="280">
        <v>0.91304347826086951</v>
      </c>
      <c r="BB123" s="14" t="s">
        <v>37</v>
      </c>
      <c r="BC123" s="384">
        <v>4.4444444444444446E-2</v>
      </c>
      <c r="BD123" s="141">
        <v>0.24444444444444444</v>
      </c>
      <c r="BE123" s="280">
        <v>0.71111111111111114</v>
      </c>
      <c r="BH123" s="14" t="s">
        <v>37</v>
      </c>
      <c r="BI123" s="384">
        <v>1.5873015873015872E-2</v>
      </c>
      <c r="BJ123" s="141">
        <v>0.21428571428571427</v>
      </c>
      <c r="BK123" s="280">
        <v>0.76984126984126988</v>
      </c>
      <c r="BN123" s="14" t="s">
        <v>37</v>
      </c>
      <c r="BO123" s="384">
        <v>0</v>
      </c>
      <c r="BP123" s="141">
        <v>0.27419354838709675</v>
      </c>
      <c r="BQ123" s="280">
        <v>0.72580645161290325</v>
      </c>
    </row>
    <row r="124" spans="1:69" ht="15.75" x14ac:dyDescent="0.25">
      <c r="A124" s="59"/>
      <c r="B124" s="14" t="s">
        <v>38</v>
      </c>
      <c r="C124" s="384">
        <v>3.1948881789137379E-3</v>
      </c>
      <c r="D124" s="141">
        <v>0.45686900958466453</v>
      </c>
      <c r="E124" s="280">
        <v>0.53993610223642174</v>
      </c>
      <c r="F124" s="280">
        <v>1</v>
      </c>
      <c r="G124" s="141"/>
      <c r="H124" s="14" t="s">
        <v>38</v>
      </c>
      <c r="I124" s="384">
        <v>0</v>
      </c>
      <c r="J124" s="141">
        <v>0.5</v>
      </c>
      <c r="K124" s="280">
        <v>0.5</v>
      </c>
      <c r="N124" s="14" t="s">
        <v>38</v>
      </c>
      <c r="O124" s="384">
        <v>0</v>
      </c>
      <c r="P124" s="141">
        <v>0.5</v>
      </c>
      <c r="Q124" s="280">
        <v>0.5</v>
      </c>
      <c r="T124" s="14" t="s">
        <v>38</v>
      </c>
      <c r="U124" s="384">
        <v>0</v>
      </c>
      <c r="V124" s="141">
        <v>0.54589371980676327</v>
      </c>
      <c r="W124" s="280">
        <v>0.45410628019323673</v>
      </c>
      <c r="Z124" s="14" t="s">
        <v>38</v>
      </c>
      <c r="AA124" s="384">
        <v>0</v>
      </c>
      <c r="AB124" s="141">
        <v>0.5864661654135338</v>
      </c>
      <c r="AC124" s="280">
        <v>0.41353383458646614</v>
      </c>
      <c r="AE124" s="14" t="s">
        <v>38</v>
      </c>
      <c r="AF124" s="384">
        <v>0</v>
      </c>
      <c r="AG124" s="141">
        <v>0.47457627118644069</v>
      </c>
      <c r="AH124" s="280">
        <v>0.52542372881355937</v>
      </c>
      <c r="AJ124" s="14" t="s">
        <v>38</v>
      </c>
      <c r="AK124" s="384">
        <v>0</v>
      </c>
      <c r="AL124" s="141">
        <v>0.46666666666666667</v>
      </c>
      <c r="AM124" s="280">
        <v>0.53333333333333333</v>
      </c>
      <c r="AP124" s="14" t="s">
        <v>38</v>
      </c>
      <c r="AQ124" s="384">
        <v>2.0408163265306121E-2</v>
      </c>
      <c r="AR124" s="141">
        <v>0.26530612244897961</v>
      </c>
      <c r="AS124" s="280">
        <v>0.7142857142857143</v>
      </c>
      <c r="AV124" s="14" t="s">
        <v>38</v>
      </c>
      <c r="AW124" s="384">
        <v>0</v>
      </c>
      <c r="AX124" s="141">
        <v>0.33333333333333331</v>
      </c>
      <c r="AY124" s="280">
        <v>0.66666666666666663</v>
      </c>
      <c r="BB124" s="14" t="s">
        <v>38</v>
      </c>
      <c r="BC124" s="384">
        <v>0</v>
      </c>
      <c r="BD124" s="141">
        <v>0.21428571428571427</v>
      </c>
      <c r="BE124" s="280">
        <v>0.7857142857142857</v>
      </c>
      <c r="BH124" s="14" t="s">
        <v>38</v>
      </c>
      <c r="BI124" s="384">
        <v>3.8461538461538464E-2</v>
      </c>
      <c r="BJ124" s="141">
        <v>0.26923076923076922</v>
      </c>
      <c r="BK124" s="280">
        <v>0.69230769230769229</v>
      </c>
      <c r="BN124" s="14" t="s">
        <v>38</v>
      </c>
      <c r="BO124" s="384">
        <v>0</v>
      </c>
      <c r="BP124" s="141">
        <v>0.2857142857142857</v>
      </c>
      <c r="BQ124" s="280">
        <v>0.7142857142857143</v>
      </c>
    </row>
    <row r="125" spans="1:69" ht="15.75" x14ac:dyDescent="0.25">
      <c r="B125" s="14" t="s">
        <v>39</v>
      </c>
      <c r="C125" s="384">
        <v>0</v>
      </c>
      <c r="D125" s="141">
        <v>0.40298507462686567</v>
      </c>
      <c r="E125" s="280">
        <v>0.59701492537313428</v>
      </c>
      <c r="F125" s="280">
        <v>1</v>
      </c>
      <c r="H125" s="14" t="s">
        <v>39</v>
      </c>
      <c r="I125" s="384">
        <v>0</v>
      </c>
      <c r="J125" s="141">
        <v>0.42857142857142855</v>
      </c>
      <c r="K125" s="280">
        <v>0.5714285714285714</v>
      </c>
      <c r="N125" s="14" t="s">
        <v>39</v>
      </c>
      <c r="O125" s="384">
        <v>0</v>
      </c>
      <c r="P125" s="141">
        <v>0.4</v>
      </c>
      <c r="Q125" s="280">
        <v>0.6</v>
      </c>
      <c r="T125" s="14" t="s">
        <v>39</v>
      </c>
      <c r="U125" s="384">
        <v>0</v>
      </c>
      <c r="V125" s="141">
        <v>0.42352941176470588</v>
      </c>
      <c r="W125" s="280">
        <v>0.57647058823529407</v>
      </c>
      <c r="Z125" s="14" t="s">
        <v>39</v>
      </c>
      <c r="AA125" s="384">
        <v>0</v>
      </c>
      <c r="AB125" s="141">
        <v>0.41509433962264153</v>
      </c>
      <c r="AC125" s="280">
        <v>0.58490566037735847</v>
      </c>
      <c r="AE125" s="14" t="s">
        <v>39</v>
      </c>
      <c r="AF125" s="384">
        <v>0</v>
      </c>
      <c r="AG125" s="141">
        <v>0.47826086956521741</v>
      </c>
      <c r="AH125" s="280">
        <v>0.52173913043478259</v>
      </c>
      <c r="AJ125" s="14" t="s">
        <v>39</v>
      </c>
      <c r="AK125" s="384">
        <v>0</v>
      </c>
      <c r="AL125" s="141">
        <v>0.33333333333333331</v>
      </c>
      <c r="AM125" s="280">
        <v>0.66666666666666663</v>
      </c>
      <c r="AP125" s="14" t="s">
        <v>39</v>
      </c>
      <c r="AQ125" s="384">
        <v>0</v>
      </c>
      <c r="AR125" s="141">
        <v>0.5</v>
      </c>
      <c r="AS125" s="280">
        <v>0.5</v>
      </c>
      <c r="AV125" s="14" t="s">
        <v>39</v>
      </c>
      <c r="AW125" s="384">
        <v>0</v>
      </c>
      <c r="AX125" s="141">
        <v>0.5</v>
      </c>
      <c r="AY125" s="280">
        <v>0.5</v>
      </c>
      <c r="BB125" s="14" t="s">
        <v>39</v>
      </c>
      <c r="BC125" s="384">
        <v>0</v>
      </c>
      <c r="BD125" s="141">
        <v>0</v>
      </c>
      <c r="BE125" s="280">
        <v>1</v>
      </c>
      <c r="BH125" s="14" t="s">
        <v>39</v>
      </c>
      <c r="BI125" s="384">
        <v>0</v>
      </c>
      <c r="BJ125" s="141">
        <v>0.54545454545454541</v>
      </c>
      <c r="BK125" s="280">
        <v>0.45454545454545453</v>
      </c>
      <c r="BN125" s="14" t="s">
        <v>39</v>
      </c>
      <c r="BO125" s="384">
        <v>0</v>
      </c>
      <c r="BP125" s="141">
        <v>0.21052631578947367</v>
      </c>
      <c r="BQ125" s="280">
        <v>0.78947368421052633</v>
      </c>
    </row>
    <row r="126" spans="1:69" ht="15.75" x14ac:dyDescent="0.25">
      <c r="B126" s="14" t="s">
        <v>40</v>
      </c>
      <c r="C126" s="384">
        <v>6.0000000000000001E-3</v>
      </c>
      <c r="D126" s="141">
        <v>0.42599999999999999</v>
      </c>
      <c r="E126" s="280">
        <v>0.56799999999999995</v>
      </c>
      <c r="F126" s="280">
        <v>1</v>
      </c>
      <c r="H126" s="14" t="s">
        <v>40</v>
      </c>
      <c r="I126" s="384">
        <v>0</v>
      </c>
      <c r="J126" s="141">
        <v>1</v>
      </c>
      <c r="K126" s="280">
        <v>0</v>
      </c>
      <c r="N126" s="14" t="s">
        <v>40</v>
      </c>
      <c r="O126" s="384">
        <v>0</v>
      </c>
      <c r="P126" s="141">
        <v>0.5</v>
      </c>
      <c r="Q126" s="280">
        <v>0.5</v>
      </c>
      <c r="T126" s="14" t="s">
        <v>40</v>
      </c>
      <c r="U126" s="384">
        <v>5.763688760806916E-3</v>
      </c>
      <c r="V126" s="141">
        <v>0.49279538904899134</v>
      </c>
      <c r="W126" s="280">
        <v>0.50144092219020175</v>
      </c>
      <c r="Z126" s="14" t="s">
        <v>40</v>
      </c>
      <c r="AA126" s="384">
        <v>4.048582995951417E-3</v>
      </c>
      <c r="AB126" s="141">
        <v>0.51012145748987858</v>
      </c>
      <c r="AC126" s="280">
        <v>0.48582995951417002</v>
      </c>
      <c r="AE126" s="14" t="s">
        <v>40</v>
      </c>
      <c r="AF126" s="384">
        <v>1.3157894736842105E-2</v>
      </c>
      <c r="AG126" s="141">
        <v>0.47368421052631576</v>
      </c>
      <c r="AH126" s="280">
        <v>0.51315789473684215</v>
      </c>
      <c r="AJ126" s="14" t="s">
        <v>40</v>
      </c>
      <c r="AK126" s="384">
        <v>0</v>
      </c>
      <c r="AL126" s="141">
        <v>0.375</v>
      </c>
      <c r="AM126" s="280">
        <v>0.625</v>
      </c>
      <c r="AP126" s="14" t="s">
        <v>40</v>
      </c>
      <c r="AQ126" s="384">
        <v>0</v>
      </c>
      <c r="AR126" s="141">
        <v>0.17647058823529413</v>
      </c>
      <c r="AS126" s="280">
        <v>0.82352941176470584</v>
      </c>
      <c r="AV126" s="14" t="s">
        <v>40</v>
      </c>
      <c r="AW126" s="384">
        <v>0</v>
      </c>
      <c r="AX126" s="141">
        <v>0.16666666666666666</v>
      </c>
      <c r="AY126" s="280">
        <v>0.83333333333333337</v>
      </c>
      <c r="BB126" s="14" t="s">
        <v>40</v>
      </c>
      <c r="BC126" s="384">
        <v>0</v>
      </c>
      <c r="BD126" s="141">
        <v>0.18518518518518517</v>
      </c>
      <c r="BE126" s="280">
        <v>0.81481481481481477</v>
      </c>
      <c r="BH126" s="14" t="s">
        <v>40</v>
      </c>
      <c r="BI126" s="384">
        <v>0</v>
      </c>
      <c r="BJ126" s="141">
        <v>0.17647058823529413</v>
      </c>
      <c r="BK126" s="280">
        <v>0.82352941176470584</v>
      </c>
      <c r="BN126" s="14" t="s">
        <v>40</v>
      </c>
      <c r="BO126" s="384">
        <v>1.6129032258064516E-2</v>
      </c>
      <c r="BP126" s="141">
        <v>0.40322580645161288</v>
      </c>
      <c r="BQ126" s="280">
        <v>0.58064516129032262</v>
      </c>
    </row>
    <row r="127" spans="1:69" ht="15.75" x14ac:dyDescent="0.25">
      <c r="B127" s="14" t="s">
        <v>41</v>
      </c>
      <c r="C127" s="384">
        <v>2.881844380403458E-3</v>
      </c>
      <c r="D127" s="141">
        <v>0.40634005763688763</v>
      </c>
      <c r="E127" s="280">
        <v>0.59077809798270897</v>
      </c>
      <c r="F127" s="280">
        <v>1</v>
      </c>
      <c r="H127" s="14" t="s">
        <v>41</v>
      </c>
      <c r="I127" s="384">
        <v>0</v>
      </c>
      <c r="J127" s="141">
        <v>1</v>
      </c>
      <c r="K127" s="280">
        <v>0</v>
      </c>
      <c r="N127" s="14" t="s">
        <v>41</v>
      </c>
      <c r="O127" s="384">
        <v>0</v>
      </c>
      <c r="P127" s="141">
        <v>0</v>
      </c>
      <c r="Q127" s="280">
        <v>0</v>
      </c>
      <c r="T127" s="14" t="s">
        <v>41</v>
      </c>
      <c r="U127" s="384">
        <v>3.5211267605633804E-3</v>
      </c>
      <c r="V127" s="141">
        <v>0.4119718309859155</v>
      </c>
      <c r="W127" s="280">
        <v>0.58450704225352113</v>
      </c>
      <c r="Z127" s="14" t="s">
        <v>41</v>
      </c>
      <c r="AA127" s="384">
        <v>4.0650406504065045E-3</v>
      </c>
      <c r="AB127" s="141">
        <v>0.42682926829268292</v>
      </c>
      <c r="AC127" s="280">
        <v>0.56910569105691056</v>
      </c>
      <c r="AE127" s="14" t="s">
        <v>41</v>
      </c>
      <c r="AF127" s="384">
        <v>0</v>
      </c>
      <c r="AG127" s="141">
        <v>0.31818181818181818</v>
      </c>
      <c r="AH127" s="280">
        <v>0.68181818181818177</v>
      </c>
      <c r="AJ127" s="14" t="s">
        <v>41</v>
      </c>
      <c r="AK127" s="384">
        <v>0</v>
      </c>
      <c r="AL127" s="141">
        <v>0.3125</v>
      </c>
      <c r="AM127" s="280">
        <v>0.6875</v>
      </c>
      <c r="AP127" s="14" t="s">
        <v>41</v>
      </c>
      <c r="AQ127" s="384">
        <v>0</v>
      </c>
      <c r="AR127" s="141">
        <v>0.26666666666666666</v>
      </c>
      <c r="AS127" s="280">
        <v>0.73333333333333328</v>
      </c>
      <c r="AV127" s="14" t="s">
        <v>41</v>
      </c>
      <c r="AW127" s="384">
        <v>0</v>
      </c>
      <c r="AX127" s="141">
        <v>0.5</v>
      </c>
      <c r="AY127" s="280">
        <v>0.5</v>
      </c>
      <c r="BB127" s="14" t="s">
        <v>41</v>
      </c>
      <c r="BC127" s="384">
        <v>0</v>
      </c>
      <c r="BD127" s="141">
        <v>0</v>
      </c>
      <c r="BE127" s="280">
        <v>1</v>
      </c>
      <c r="BH127" s="14" t="s">
        <v>41</v>
      </c>
      <c r="BI127" s="384">
        <v>0</v>
      </c>
      <c r="BJ127" s="141">
        <v>0.33333333333333331</v>
      </c>
      <c r="BK127" s="280">
        <v>0.66666666666666663</v>
      </c>
      <c r="BN127" s="14" t="s">
        <v>41</v>
      </c>
      <c r="BO127" s="384">
        <v>0</v>
      </c>
      <c r="BP127" s="141">
        <v>0.35897435897435898</v>
      </c>
      <c r="BQ127" s="280">
        <v>0.64102564102564108</v>
      </c>
    </row>
    <row r="128" spans="1:69" ht="15.75" x14ac:dyDescent="0.25">
      <c r="B128" s="25" t="s">
        <v>42</v>
      </c>
      <c r="C128" s="504">
        <v>4.7235343150875244E-3</v>
      </c>
      <c r="D128" s="505">
        <v>0.4151153098082801</v>
      </c>
      <c r="E128" s="506">
        <v>0.58016115587663242</v>
      </c>
      <c r="F128" s="506">
        <v>1</v>
      </c>
      <c r="H128" s="25" t="s">
        <v>42</v>
      </c>
      <c r="I128" s="504">
        <v>0</v>
      </c>
      <c r="J128" s="505">
        <v>0.60416666666666663</v>
      </c>
      <c r="K128" s="506">
        <v>0.39583333333333331</v>
      </c>
      <c r="N128" s="25" t="s">
        <v>42</v>
      </c>
      <c r="O128" s="504">
        <v>0</v>
      </c>
      <c r="P128" s="505">
        <v>0.42222222222222222</v>
      </c>
      <c r="Q128" s="506">
        <v>0.57777777777777772</v>
      </c>
      <c r="T128" s="25" t="s">
        <v>42</v>
      </c>
      <c r="U128" s="504">
        <v>3.3769523005487546E-3</v>
      </c>
      <c r="V128" s="505">
        <v>0.46306458421274799</v>
      </c>
      <c r="W128" s="506">
        <v>0.53355846348670322</v>
      </c>
      <c r="Z128" s="25" t="s">
        <v>42</v>
      </c>
      <c r="AA128" s="504">
        <v>1.3614703880190605E-3</v>
      </c>
      <c r="AB128" s="505">
        <v>0.51735874744724297</v>
      </c>
      <c r="AC128" s="506">
        <v>0.48127978216473793</v>
      </c>
      <c r="AE128" s="25" t="s">
        <v>42</v>
      </c>
      <c r="AF128" s="504">
        <v>8.2079343365253077E-3</v>
      </c>
      <c r="AG128" s="505">
        <v>0.36935704514363887</v>
      </c>
      <c r="AH128" s="506">
        <v>0.62243502051983579</v>
      </c>
      <c r="AJ128" s="25" t="s">
        <v>42</v>
      </c>
      <c r="AK128" s="504">
        <v>0</v>
      </c>
      <c r="AL128" s="505">
        <v>0.39644970414201186</v>
      </c>
      <c r="AM128" s="506">
        <v>0.60355029585798814</v>
      </c>
      <c r="AP128" s="25" t="s">
        <v>42</v>
      </c>
      <c r="AQ128" s="504">
        <v>1.2232415902140673E-2</v>
      </c>
      <c r="AR128" s="505">
        <v>0.25840978593272174</v>
      </c>
      <c r="AS128" s="506">
        <v>0.72935779816513757</v>
      </c>
      <c r="AV128" s="25" t="s">
        <v>42</v>
      </c>
      <c r="AW128" s="504">
        <v>0</v>
      </c>
      <c r="AX128" s="505">
        <v>0.16483516483516483</v>
      </c>
      <c r="AY128" s="506">
        <v>0.8351648351648352</v>
      </c>
      <c r="BB128" s="25" t="s">
        <v>42</v>
      </c>
      <c r="BC128" s="504">
        <v>1.3888888888888888E-2</v>
      </c>
      <c r="BD128" s="505">
        <v>0.31018518518518517</v>
      </c>
      <c r="BE128" s="506">
        <v>0.67592592592592593</v>
      </c>
      <c r="BH128" s="25" t="s">
        <v>42</v>
      </c>
      <c r="BI128" s="504">
        <v>1.4409221902017291E-2</v>
      </c>
      <c r="BJ128" s="505">
        <v>0.25072046109510088</v>
      </c>
      <c r="BK128" s="506">
        <v>0.73487031700288186</v>
      </c>
      <c r="BN128" s="25" t="s">
        <v>42</v>
      </c>
      <c r="BO128" s="504">
        <v>3.787878787878788E-3</v>
      </c>
      <c r="BP128" s="505">
        <v>0.30681818181818182</v>
      </c>
      <c r="BQ128" s="506">
        <v>0.68939393939393945</v>
      </c>
    </row>
    <row r="129" spans="2:69" ht="15.75" x14ac:dyDescent="0.25">
      <c r="B129" s="14"/>
      <c r="C129" s="384"/>
      <c r="D129" s="141"/>
      <c r="E129" s="280"/>
      <c r="F129" s="280"/>
      <c r="H129" s="14"/>
      <c r="I129" s="384"/>
      <c r="J129" s="141"/>
      <c r="K129" s="280"/>
      <c r="N129" s="14"/>
      <c r="O129" s="384"/>
      <c r="P129" s="141"/>
      <c r="Q129" s="280"/>
      <c r="T129" s="14"/>
      <c r="U129" s="384"/>
      <c r="V129" s="141"/>
      <c r="W129" s="280"/>
      <c r="Z129" s="14"/>
      <c r="AA129" s="384"/>
      <c r="AB129" s="141"/>
      <c r="AC129" s="280"/>
      <c r="AE129" s="14"/>
      <c r="AF129" s="384"/>
      <c r="AG129" s="141"/>
      <c r="AH129" s="280"/>
      <c r="AJ129" s="14"/>
      <c r="AK129" s="384"/>
      <c r="AL129" s="141"/>
      <c r="AM129" s="280"/>
      <c r="AP129" s="14"/>
      <c r="AQ129" s="384"/>
      <c r="AR129" s="141"/>
      <c r="AS129" s="280"/>
      <c r="AV129" s="14"/>
      <c r="AW129" s="384"/>
      <c r="AX129" s="141"/>
      <c r="AY129" s="280"/>
      <c r="BB129" s="14"/>
      <c r="BC129" s="384"/>
      <c r="BD129" s="141"/>
      <c r="BE129" s="280"/>
      <c r="BH129" s="14"/>
      <c r="BI129" s="384"/>
      <c r="BJ129" s="141"/>
      <c r="BK129" s="280"/>
      <c r="BN129" s="14"/>
      <c r="BO129" s="384"/>
      <c r="BP129" s="141"/>
      <c r="BQ129" s="280"/>
    </row>
    <row r="130" spans="2:69" ht="15.75" x14ac:dyDescent="0.25">
      <c r="B130" s="25" t="s">
        <v>43</v>
      </c>
      <c r="C130" s="396"/>
      <c r="D130" s="397"/>
      <c r="E130" s="399"/>
      <c r="F130" s="399"/>
      <c r="H130" s="25" t="s">
        <v>43</v>
      </c>
      <c r="I130" s="396"/>
      <c r="J130" s="397"/>
      <c r="K130" s="399"/>
      <c r="N130" s="25" t="s">
        <v>43</v>
      </c>
      <c r="O130" s="396"/>
      <c r="P130" s="397"/>
      <c r="Q130" s="399"/>
      <c r="T130" s="25" t="s">
        <v>43</v>
      </c>
      <c r="U130" s="396"/>
      <c r="V130" s="397"/>
      <c r="W130" s="399"/>
      <c r="Z130" s="25" t="s">
        <v>43</v>
      </c>
      <c r="AA130" s="396"/>
      <c r="AB130" s="397"/>
      <c r="AC130" s="399"/>
      <c r="AE130" s="25" t="s">
        <v>43</v>
      </c>
      <c r="AF130" s="396"/>
      <c r="AG130" s="397"/>
      <c r="AH130" s="399"/>
      <c r="AJ130" s="25" t="s">
        <v>43</v>
      </c>
      <c r="AK130" s="396"/>
      <c r="AL130" s="397"/>
      <c r="AM130" s="399"/>
      <c r="AP130" s="25" t="s">
        <v>43</v>
      </c>
      <c r="AQ130" s="396"/>
      <c r="AR130" s="397"/>
      <c r="AS130" s="399"/>
      <c r="AV130" s="25" t="s">
        <v>43</v>
      </c>
      <c r="AW130" s="396"/>
      <c r="AX130" s="397"/>
      <c r="AY130" s="399"/>
      <c r="BB130" s="25" t="s">
        <v>43</v>
      </c>
      <c r="BC130" s="396"/>
      <c r="BD130" s="397"/>
      <c r="BE130" s="399"/>
      <c r="BH130" s="25" t="s">
        <v>43</v>
      </c>
      <c r="BI130" s="396"/>
      <c r="BJ130" s="397"/>
      <c r="BK130" s="399"/>
      <c r="BN130" s="25" t="s">
        <v>43</v>
      </c>
      <c r="BO130" s="396"/>
      <c r="BP130" s="397"/>
      <c r="BQ130" s="399"/>
    </row>
    <row r="131" spans="2:69" ht="15.75" x14ac:dyDescent="0.25">
      <c r="B131" s="111" t="s">
        <v>44</v>
      </c>
      <c r="C131" s="396">
        <v>1.2121212121212121E-2</v>
      </c>
      <c r="D131" s="397">
        <v>0.3575757575757576</v>
      </c>
      <c r="E131" s="399">
        <v>0.63030303030303025</v>
      </c>
      <c r="F131" s="399">
        <v>1</v>
      </c>
      <c r="H131" s="111" t="s">
        <v>44</v>
      </c>
      <c r="I131" s="396">
        <v>0</v>
      </c>
      <c r="J131" s="397">
        <v>0.52173913043478259</v>
      </c>
      <c r="K131" s="399">
        <v>0.47826086956521741</v>
      </c>
      <c r="N131" s="111" t="s">
        <v>44</v>
      </c>
      <c r="O131" s="396">
        <v>0</v>
      </c>
      <c r="P131" s="397">
        <v>0.33333333333333331</v>
      </c>
      <c r="Q131" s="399">
        <v>0.66666666666666663</v>
      </c>
      <c r="T131" s="111" t="s">
        <v>44</v>
      </c>
      <c r="U131" s="396">
        <v>5.5555555555555558E-3</v>
      </c>
      <c r="V131" s="397">
        <v>0.40555555555555556</v>
      </c>
      <c r="W131" s="399">
        <v>0.58888888888888891</v>
      </c>
      <c r="Z131" s="111" t="s">
        <v>44</v>
      </c>
      <c r="AA131" s="396">
        <v>0</v>
      </c>
      <c r="AB131" s="397">
        <v>0.50450450450450446</v>
      </c>
      <c r="AC131" s="399">
        <v>0.49549549549549549</v>
      </c>
      <c r="AE131" s="111" t="s">
        <v>44</v>
      </c>
      <c r="AF131" s="396">
        <v>0.02</v>
      </c>
      <c r="AG131" s="397">
        <v>0.26</v>
      </c>
      <c r="AH131" s="399">
        <v>0.72</v>
      </c>
      <c r="AJ131" s="111" t="s">
        <v>44</v>
      </c>
      <c r="AK131" s="396">
        <v>0</v>
      </c>
      <c r="AL131" s="397">
        <v>0.21052631578947367</v>
      </c>
      <c r="AM131" s="399">
        <v>0.78947368421052633</v>
      </c>
      <c r="AP131" s="111" t="s">
        <v>44</v>
      </c>
      <c r="AQ131" s="396">
        <v>4.3478260869565216E-2</v>
      </c>
      <c r="AR131" s="397">
        <v>0.21739130434782608</v>
      </c>
      <c r="AS131" s="399">
        <v>0.73913043478260865</v>
      </c>
      <c r="AV131" s="111" t="s">
        <v>44</v>
      </c>
      <c r="AW131" s="396">
        <v>0</v>
      </c>
      <c r="AX131" s="397">
        <v>0.16666666666666666</v>
      </c>
      <c r="AY131" s="399">
        <v>0.83333333333333337</v>
      </c>
      <c r="BB131" s="111" t="s">
        <v>44</v>
      </c>
      <c r="BC131" s="396">
        <v>0</v>
      </c>
      <c r="BD131" s="397">
        <v>0.1875</v>
      </c>
      <c r="BE131" s="399">
        <v>0.8125</v>
      </c>
      <c r="BH131" s="111" t="s">
        <v>44</v>
      </c>
      <c r="BI131" s="396">
        <v>6.3829787234042548E-2</v>
      </c>
      <c r="BJ131" s="397">
        <v>0.23404255319148937</v>
      </c>
      <c r="BK131" s="399">
        <v>0.7021276595744681</v>
      </c>
      <c r="BN131" s="111" t="s">
        <v>44</v>
      </c>
      <c r="BO131" s="396">
        <v>0</v>
      </c>
      <c r="BP131" s="397">
        <v>0</v>
      </c>
      <c r="BQ131" s="399">
        <v>1</v>
      </c>
    </row>
    <row r="132" spans="2:69" ht="15.75" x14ac:dyDescent="0.25">
      <c r="B132" s="111" t="s">
        <v>45</v>
      </c>
      <c r="C132" s="396">
        <v>0</v>
      </c>
      <c r="D132" s="397">
        <v>0.39226519337016574</v>
      </c>
      <c r="E132" s="399">
        <v>0.60773480662983426</v>
      </c>
      <c r="F132" s="399">
        <v>1</v>
      </c>
      <c r="H132" s="111" t="s">
        <v>45</v>
      </c>
      <c r="I132" s="396">
        <v>0</v>
      </c>
      <c r="J132" s="397">
        <v>0.53846153846153844</v>
      </c>
      <c r="K132" s="399">
        <v>0.46153846153846156</v>
      </c>
      <c r="N132" s="111" t="s">
        <v>45</v>
      </c>
      <c r="O132" s="396">
        <v>0</v>
      </c>
      <c r="P132" s="397">
        <v>0.45454545454545453</v>
      </c>
      <c r="Q132" s="399">
        <v>0.54545454545454541</v>
      </c>
      <c r="T132" s="111" t="s">
        <v>45</v>
      </c>
      <c r="U132" s="396">
        <v>0</v>
      </c>
      <c r="V132" s="397">
        <v>0.4517543859649123</v>
      </c>
      <c r="W132" s="399">
        <v>0.54824561403508776</v>
      </c>
      <c r="Z132" s="111" t="s">
        <v>45</v>
      </c>
      <c r="AA132" s="396">
        <v>0</v>
      </c>
      <c r="AB132" s="397">
        <v>0.50920245398773001</v>
      </c>
      <c r="AC132" s="399">
        <v>0.49079754601226994</v>
      </c>
      <c r="AE132" s="111" t="s">
        <v>45</v>
      </c>
      <c r="AF132" s="396">
        <v>0</v>
      </c>
      <c r="AG132" s="397">
        <v>0.32653061224489793</v>
      </c>
      <c r="AH132" s="399">
        <v>0.67346938775510201</v>
      </c>
      <c r="AJ132" s="111" t="s">
        <v>45</v>
      </c>
      <c r="AK132" s="396">
        <v>0</v>
      </c>
      <c r="AL132" s="397">
        <v>0.25</v>
      </c>
      <c r="AM132" s="399">
        <v>0.75</v>
      </c>
      <c r="AP132" s="111" t="s">
        <v>45</v>
      </c>
      <c r="AQ132" s="396">
        <v>0</v>
      </c>
      <c r="AR132" s="397">
        <v>0.17391304347826086</v>
      </c>
      <c r="AS132" s="399">
        <v>0.82608695652173914</v>
      </c>
      <c r="AV132" s="111" t="s">
        <v>45</v>
      </c>
      <c r="AW132" s="396">
        <v>0</v>
      </c>
      <c r="AX132" s="397">
        <v>0</v>
      </c>
      <c r="AY132" s="399">
        <v>1</v>
      </c>
      <c r="BB132" s="111" t="s">
        <v>45</v>
      </c>
      <c r="BC132" s="396">
        <v>0</v>
      </c>
      <c r="BD132" s="397">
        <v>0.21739130434782608</v>
      </c>
      <c r="BE132" s="399">
        <v>0.78260869565217395</v>
      </c>
      <c r="BH132" s="111" t="s">
        <v>45</v>
      </c>
      <c r="BI132" s="396">
        <v>0</v>
      </c>
      <c r="BJ132" s="397">
        <v>0.18421052631578946</v>
      </c>
      <c r="BK132" s="399">
        <v>0.81578947368421051</v>
      </c>
      <c r="BN132" s="111" t="s">
        <v>45</v>
      </c>
      <c r="BO132" s="396">
        <v>0</v>
      </c>
      <c r="BP132" s="397">
        <v>0.27272727272727271</v>
      </c>
      <c r="BQ132" s="399">
        <v>0.72727272727272729</v>
      </c>
    </row>
    <row r="133" spans="2:69" ht="15.75" x14ac:dyDescent="0.25">
      <c r="B133" s="111" t="s">
        <v>46</v>
      </c>
      <c r="C133" s="396">
        <v>6.6225165562913907E-3</v>
      </c>
      <c r="D133" s="397">
        <v>0.46688741721854304</v>
      </c>
      <c r="E133" s="399">
        <v>0.52649006622516559</v>
      </c>
      <c r="F133" s="399">
        <v>1</v>
      </c>
      <c r="H133" s="111" t="s">
        <v>46</v>
      </c>
      <c r="I133" s="396">
        <v>0</v>
      </c>
      <c r="J133" s="397">
        <v>0.75</v>
      </c>
      <c r="K133" s="399">
        <v>0.25</v>
      </c>
      <c r="N133" s="111" t="s">
        <v>46</v>
      </c>
      <c r="O133" s="396">
        <v>0</v>
      </c>
      <c r="P133" s="397">
        <v>0.33333333333333331</v>
      </c>
      <c r="Q133" s="399">
        <v>0.66666666666666663</v>
      </c>
      <c r="T133" s="111" t="s">
        <v>46</v>
      </c>
      <c r="U133" s="396">
        <v>4.8543689320388345E-3</v>
      </c>
      <c r="V133" s="397">
        <v>0.5</v>
      </c>
      <c r="W133" s="399">
        <v>0.49514563106796117</v>
      </c>
      <c r="Z133" s="111" t="s">
        <v>46</v>
      </c>
      <c r="AA133" s="396">
        <v>0</v>
      </c>
      <c r="AB133" s="397">
        <v>0.51851851851851849</v>
      </c>
      <c r="AC133" s="399">
        <v>0.48148148148148145</v>
      </c>
      <c r="AE133" s="111" t="s">
        <v>46</v>
      </c>
      <c r="AF133" s="396">
        <v>1.7241379310344827E-2</v>
      </c>
      <c r="AG133" s="397">
        <v>0.43103448275862066</v>
      </c>
      <c r="AH133" s="399">
        <v>0.55172413793103448</v>
      </c>
      <c r="AJ133" s="111" t="s">
        <v>46</v>
      </c>
      <c r="AK133" s="396">
        <v>0</v>
      </c>
      <c r="AL133" s="397">
        <v>0.61538461538461542</v>
      </c>
      <c r="AM133" s="399">
        <v>0.38461538461538464</v>
      </c>
      <c r="AP133" s="111" t="s">
        <v>46</v>
      </c>
      <c r="AQ133" s="396">
        <v>2.1739130434782608E-2</v>
      </c>
      <c r="AR133" s="397">
        <v>0.28260869565217389</v>
      </c>
      <c r="AS133" s="399">
        <v>0.69565217391304346</v>
      </c>
      <c r="AV133" s="111" t="s">
        <v>46</v>
      </c>
      <c r="AW133" s="396">
        <v>0</v>
      </c>
      <c r="AX133" s="397">
        <v>0.25</v>
      </c>
      <c r="AY133" s="399">
        <v>0.75</v>
      </c>
      <c r="BB133" s="111" t="s">
        <v>46</v>
      </c>
      <c r="BC133" s="396">
        <v>0</v>
      </c>
      <c r="BD133" s="397">
        <v>0.35294117647058826</v>
      </c>
      <c r="BE133" s="399">
        <v>0.6470588235294118</v>
      </c>
      <c r="BH133" s="111" t="s">
        <v>46</v>
      </c>
      <c r="BI133" s="396">
        <v>0.04</v>
      </c>
      <c r="BJ133" s="397">
        <v>0.24</v>
      </c>
      <c r="BK133" s="399">
        <v>0.72</v>
      </c>
      <c r="BN133" s="111" t="s">
        <v>46</v>
      </c>
      <c r="BO133" s="396">
        <v>0</v>
      </c>
      <c r="BP133" s="397">
        <v>0.33333333333333331</v>
      </c>
      <c r="BQ133" s="399">
        <v>0.66666666666666663</v>
      </c>
    </row>
    <row r="134" spans="2:69" ht="15.75" x14ac:dyDescent="0.25">
      <c r="B134" s="111" t="s">
        <v>47</v>
      </c>
      <c r="C134" s="507">
        <v>5.5865921787709499E-3</v>
      </c>
      <c r="D134" s="508">
        <v>0.44134078212290501</v>
      </c>
      <c r="E134" s="509">
        <v>0.55307262569832405</v>
      </c>
      <c r="F134" s="509">
        <v>1</v>
      </c>
      <c r="H134" s="111" t="s">
        <v>47</v>
      </c>
      <c r="I134" s="396">
        <v>0</v>
      </c>
      <c r="J134" s="508">
        <v>0.7142857142857143</v>
      </c>
      <c r="K134" s="509">
        <v>0.2857142857142857</v>
      </c>
      <c r="N134" s="111" t="s">
        <v>47</v>
      </c>
      <c r="O134" s="396">
        <v>0</v>
      </c>
      <c r="P134" s="508">
        <v>0.5</v>
      </c>
      <c r="Q134" s="509">
        <v>0.5</v>
      </c>
      <c r="T134" s="111" t="s">
        <v>47</v>
      </c>
      <c r="U134" s="396">
        <v>4.0322580645161289E-3</v>
      </c>
      <c r="V134" s="508">
        <v>0.48790322580645162</v>
      </c>
      <c r="W134" s="509">
        <v>0.50806451612903225</v>
      </c>
      <c r="Z134" s="111" t="s">
        <v>47</v>
      </c>
      <c r="AA134" s="396">
        <v>0</v>
      </c>
      <c r="AB134" s="508">
        <v>0.48275862068965519</v>
      </c>
      <c r="AC134" s="509">
        <v>0.51724137931034486</v>
      </c>
      <c r="AE134" s="111" t="s">
        <v>47</v>
      </c>
      <c r="AF134" s="396">
        <v>1.6949152542372881E-2</v>
      </c>
      <c r="AG134" s="508">
        <v>0.47457627118644069</v>
      </c>
      <c r="AH134" s="509">
        <v>0.50847457627118642</v>
      </c>
      <c r="AJ134" s="111" t="s">
        <v>47</v>
      </c>
      <c r="AK134" s="396">
        <v>0</v>
      </c>
      <c r="AL134" s="508">
        <v>0.6</v>
      </c>
      <c r="AM134" s="509">
        <v>0.4</v>
      </c>
      <c r="AP134" s="111" t="s">
        <v>47</v>
      </c>
      <c r="AQ134" s="396">
        <v>1.6949152542372881E-2</v>
      </c>
      <c r="AR134" s="508">
        <v>0.22033898305084745</v>
      </c>
      <c r="AS134" s="509">
        <v>0.76271186440677963</v>
      </c>
      <c r="AV134" s="111" t="s">
        <v>47</v>
      </c>
      <c r="AW134" s="396">
        <v>0</v>
      </c>
      <c r="AX134" s="508">
        <v>0.1</v>
      </c>
      <c r="AY134" s="509">
        <v>0.9</v>
      </c>
      <c r="BB134" s="111" t="s">
        <v>47</v>
      </c>
      <c r="BC134" s="396">
        <v>7.1428571428571425E-2</v>
      </c>
      <c r="BD134" s="508">
        <v>0.14285714285714285</v>
      </c>
      <c r="BE134" s="509">
        <v>0.7857142857142857</v>
      </c>
      <c r="BH134" s="111" t="s">
        <v>47</v>
      </c>
      <c r="BI134" s="396">
        <v>0</v>
      </c>
      <c r="BJ134" s="508">
        <v>0.2857142857142857</v>
      </c>
      <c r="BK134" s="509">
        <v>0.7142857142857143</v>
      </c>
      <c r="BN134" s="111" t="s">
        <v>47</v>
      </c>
      <c r="BO134" s="396">
        <v>0</v>
      </c>
      <c r="BP134" s="508">
        <v>0.13333333333333333</v>
      </c>
      <c r="BQ134" s="509">
        <v>0.8666666666666667</v>
      </c>
    </row>
    <row r="135" spans="2:69" ht="15.75" x14ac:dyDescent="0.25">
      <c r="B135" s="111" t="s">
        <v>48</v>
      </c>
      <c r="C135" s="507">
        <v>4.7058823529411761E-3</v>
      </c>
      <c r="D135" s="508">
        <v>0.41882352941176471</v>
      </c>
      <c r="E135" s="509">
        <v>0.57647058823529407</v>
      </c>
      <c r="F135" s="509">
        <v>1</v>
      </c>
      <c r="H135" s="111" t="s">
        <v>48</v>
      </c>
      <c r="I135" s="396">
        <v>0</v>
      </c>
      <c r="J135" s="508">
        <v>0.61538461538461542</v>
      </c>
      <c r="K135" s="509">
        <v>0.38461538461538464</v>
      </c>
      <c r="N135" s="111" t="s">
        <v>48</v>
      </c>
      <c r="O135" s="396">
        <v>0</v>
      </c>
      <c r="P135" s="508">
        <v>0.4</v>
      </c>
      <c r="Q135" s="509">
        <v>0.6</v>
      </c>
      <c r="T135" s="111" t="s">
        <v>48</v>
      </c>
      <c r="U135" s="396">
        <v>0</v>
      </c>
      <c r="V135" s="508">
        <v>0.44481605351170567</v>
      </c>
      <c r="W135" s="509">
        <v>0.55518394648829428</v>
      </c>
      <c r="Z135" s="111" t="s">
        <v>48</v>
      </c>
      <c r="AA135" s="396">
        <v>0</v>
      </c>
      <c r="AB135" s="508">
        <v>0.52427184466019416</v>
      </c>
      <c r="AC135" s="509">
        <v>0.47572815533980584</v>
      </c>
      <c r="AE135" s="111" t="s">
        <v>48</v>
      </c>
      <c r="AF135" s="396">
        <v>0</v>
      </c>
      <c r="AG135" s="508">
        <v>0.28749999999999998</v>
      </c>
      <c r="AH135" s="509">
        <v>0.71250000000000002</v>
      </c>
      <c r="AJ135" s="111" t="s">
        <v>48</v>
      </c>
      <c r="AK135" s="396">
        <v>0</v>
      </c>
      <c r="AL135" s="508">
        <v>0.15384615384615385</v>
      </c>
      <c r="AM135" s="509">
        <v>0.84615384615384615</v>
      </c>
      <c r="AP135" s="111" t="s">
        <v>48</v>
      </c>
      <c r="AQ135" s="396">
        <v>1.4492753623188406E-2</v>
      </c>
      <c r="AR135" s="508">
        <v>0.37681159420289856</v>
      </c>
      <c r="AS135" s="509">
        <v>0.60869565217391308</v>
      </c>
      <c r="AV135" s="111" t="s">
        <v>48</v>
      </c>
      <c r="AW135" s="396">
        <v>0</v>
      </c>
      <c r="AX135" s="508">
        <v>0.2</v>
      </c>
      <c r="AY135" s="509">
        <v>0.8</v>
      </c>
      <c r="BB135" s="111" t="s">
        <v>48</v>
      </c>
      <c r="BC135" s="396">
        <v>4.3478260869565216E-2</v>
      </c>
      <c r="BD135" s="508">
        <v>0.52173913043478259</v>
      </c>
      <c r="BE135" s="509">
        <v>0.43478260869565216</v>
      </c>
      <c r="BH135" s="111" t="s">
        <v>48</v>
      </c>
      <c r="BI135" s="396">
        <v>0</v>
      </c>
      <c r="BJ135" s="508">
        <v>0.33333333333333331</v>
      </c>
      <c r="BK135" s="509">
        <v>0.66666666666666663</v>
      </c>
      <c r="BN135" s="111" t="s">
        <v>48</v>
      </c>
      <c r="BO135" s="396">
        <v>3.5714285714285712E-2</v>
      </c>
      <c r="BP135" s="508">
        <v>0.25</v>
      </c>
      <c r="BQ135" s="509">
        <v>0.7142857142857143</v>
      </c>
    </row>
    <row r="136" spans="2:69" ht="15.75" x14ac:dyDescent="0.25">
      <c r="B136" s="111" t="s">
        <v>49</v>
      </c>
      <c r="C136" s="507">
        <v>5.0251256281407036E-3</v>
      </c>
      <c r="D136" s="508">
        <v>0.37185929648241206</v>
      </c>
      <c r="E136" s="509">
        <v>0.62311557788944727</v>
      </c>
      <c r="F136" s="509">
        <v>1</v>
      </c>
      <c r="H136" s="111" t="s">
        <v>49</v>
      </c>
      <c r="I136" s="396">
        <v>0</v>
      </c>
      <c r="J136" s="508">
        <v>0.2</v>
      </c>
      <c r="K136" s="509">
        <v>0.8</v>
      </c>
      <c r="N136" s="111" t="s">
        <v>49</v>
      </c>
      <c r="O136" s="396">
        <v>0</v>
      </c>
      <c r="P136" s="508">
        <v>0.33333333333333331</v>
      </c>
      <c r="Q136" s="509">
        <v>0.66666666666666663</v>
      </c>
      <c r="T136" s="111" t="s">
        <v>49</v>
      </c>
      <c r="U136" s="396">
        <v>3.4482758620689655E-3</v>
      </c>
      <c r="V136" s="508">
        <v>0.42758620689655175</v>
      </c>
      <c r="W136" s="509">
        <v>0.56896551724137934</v>
      </c>
      <c r="Z136" s="111" t="s">
        <v>49</v>
      </c>
      <c r="AA136" s="396">
        <v>5.3763440860215058E-3</v>
      </c>
      <c r="AB136" s="508">
        <v>0.4838709677419355</v>
      </c>
      <c r="AC136" s="509">
        <v>0.510752688172043</v>
      </c>
      <c r="AE136" s="111" t="s">
        <v>49</v>
      </c>
      <c r="AF136" s="396">
        <v>0</v>
      </c>
      <c r="AG136" s="508">
        <v>0.24691358024691357</v>
      </c>
      <c r="AH136" s="509">
        <v>0.75308641975308643</v>
      </c>
      <c r="AJ136" s="111" t="s">
        <v>49</v>
      </c>
      <c r="AK136" s="396">
        <v>0</v>
      </c>
      <c r="AL136" s="508">
        <v>0.60869565217391308</v>
      </c>
      <c r="AM136" s="509">
        <v>0.39130434782608697</v>
      </c>
      <c r="AP136" s="111" t="s">
        <v>49</v>
      </c>
      <c r="AQ136" s="396">
        <v>1.6393442622950821E-2</v>
      </c>
      <c r="AR136" s="508">
        <v>0.11475409836065574</v>
      </c>
      <c r="AS136" s="509">
        <v>0.86885245901639341</v>
      </c>
      <c r="AV136" s="111" t="s">
        <v>49</v>
      </c>
      <c r="AW136" s="396">
        <v>0</v>
      </c>
      <c r="AX136" s="508">
        <v>0</v>
      </c>
      <c r="AY136" s="509">
        <v>1</v>
      </c>
      <c r="BB136" s="111" t="s">
        <v>49</v>
      </c>
      <c r="BC136" s="396">
        <v>0</v>
      </c>
      <c r="BD136" s="508">
        <v>0.11764705882352941</v>
      </c>
      <c r="BE136" s="509">
        <v>0.88235294117647056</v>
      </c>
      <c r="BH136" s="111" t="s">
        <v>49</v>
      </c>
      <c r="BI136" s="396">
        <v>2.564102564102564E-2</v>
      </c>
      <c r="BJ136" s="508">
        <v>0.12820512820512819</v>
      </c>
      <c r="BK136" s="509">
        <v>0.84615384615384615</v>
      </c>
      <c r="BN136" s="111" t="s">
        <v>49</v>
      </c>
      <c r="BO136" s="396">
        <v>0</v>
      </c>
      <c r="BP136" s="508">
        <v>0.375</v>
      </c>
      <c r="BQ136" s="509">
        <v>0.625</v>
      </c>
    </row>
    <row r="137" spans="2:69" ht="15.75" x14ac:dyDescent="0.25">
      <c r="B137" s="111" t="s">
        <v>50</v>
      </c>
      <c r="C137" s="507">
        <v>2.4875621890547263E-3</v>
      </c>
      <c r="D137" s="508">
        <v>0.43781094527363185</v>
      </c>
      <c r="E137" s="509">
        <v>0.55970149253731338</v>
      </c>
      <c r="F137" s="509">
        <v>1</v>
      </c>
      <c r="H137" s="111" t="s">
        <v>50</v>
      </c>
      <c r="I137" s="396">
        <v>0</v>
      </c>
      <c r="J137" s="508">
        <v>0.66666666666666663</v>
      </c>
      <c r="K137" s="509">
        <v>0.33333333333333331</v>
      </c>
      <c r="N137" s="111" t="s">
        <v>50</v>
      </c>
      <c r="O137" s="396">
        <v>0</v>
      </c>
      <c r="P137" s="508">
        <v>0.5</v>
      </c>
      <c r="Q137" s="509">
        <v>0.5</v>
      </c>
      <c r="T137" s="111" t="s">
        <v>50</v>
      </c>
      <c r="U137" s="396">
        <v>3.4965034965034965E-3</v>
      </c>
      <c r="V137" s="508">
        <v>0.47202797202797203</v>
      </c>
      <c r="W137" s="509">
        <v>0.52447552447552448</v>
      </c>
      <c r="Z137" s="111" t="s">
        <v>50</v>
      </c>
      <c r="AA137" s="396">
        <v>5.0000000000000001E-3</v>
      </c>
      <c r="AB137" s="508">
        <v>0.49</v>
      </c>
      <c r="AC137" s="509">
        <v>0.505</v>
      </c>
      <c r="AE137" s="111" t="s">
        <v>50</v>
      </c>
      <c r="AF137" s="396">
        <v>0</v>
      </c>
      <c r="AG137" s="508">
        <v>0.44285714285714284</v>
      </c>
      <c r="AH137" s="509">
        <v>0.55714285714285716</v>
      </c>
      <c r="AJ137" s="111" t="s">
        <v>50</v>
      </c>
      <c r="AK137" s="396">
        <v>0</v>
      </c>
      <c r="AL137" s="508">
        <v>0.375</v>
      </c>
      <c r="AM137" s="509">
        <v>0.625</v>
      </c>
      <c r="AP137" s="111" t="s">
        <v>50</v>
      </c>
      <c r="AQ137" s="396">
        <v>0</v>
      </c>
      <c r="AR137" s="508">
        <v>0.31818181818181818</v>
      </c>
      <c r="AS137" s="509">
        <v>0.68181818181818177</v>
      </c>
      <c r="AV137" s="111" t="s">
        <v>50</v>
      </c>
      <c r="AW137" s="396">
        <v>0</v>
      </c>
      <c r="AX137" s="508">
        <v>0.33333333333333331</v>
      </c>
      <c r="AY137" s="509">
        <v>0.66666666666666663</v>
      </c>
      <c r="BB137" s="111" t="s">
        <v>50</v>
      </c>
      <c r="BC137" s="396">
        <v>0</v>
      </c>
      <c r="BD137" s="508">
        <v>0.19047619047619047</v>
      </c>
      <c r="BE137" s="509">
        <v>0.80952380952380953</v>
      </c>
      <c r="BH137" s="111" t="s">
        <v>50</v>
      </c>
      <c r="BI137" s="396">
        <v>0</v>
      </c>
      <c r="BJ137" s="508">
        <v>0.39393939393939392</v>
      </c>
      <c r="BK137" s="509">
        <v>0.60606060606060608</v>
      </c>
      <c r="BN137" s="111" t="s">
        <v>50</v>
      </c>
      <c r="BO137" s="396">
        <v>0</v>
      </c>
      <c r="BP137" s="508">
        <v>0.35897435897435898</v>
      </c>
      <c r="BQ137" s="509">
        <v>0.64102564102564108</v>
      </c>
    </row>
    <row r="138" spans="2:69" ht="15.75" x14ac:dyDescent="0.25">
      <c r="B138" s="111" t="s">
        <v>51</v>
      </c>
      <c r="C138" s="507">
        <v>0</v>
      </c>
      <c r="D138" s="508">
        <v>0.42748091603053434</v>
      </c>
      <c r="E138" s="509">
        <v>0.5725190839694656</v>
      </c>
      <c r="F138" s="509">
        <v>1</v>
      </c>
      <c r="H138" s="111" t="s">
        <v>51</v>
      </c>
      <c r="I138" s="396">
        <v>0</v>
      </c>
      <c r="J138" s="508">
        <v>0.77777777777777779</v>
      </c>
      <c r="K138" s="509">
        <v>0.22222222222222221</v>
      </c>
      <c r="N138" s="111" t="s">
        <v>51</v>
      </c>
      <c r="O138" s="396">
        <v>0</v>
      </c>
      <c r="P138" s="508">
        <v>0.8</v>
      </c>
      <c r="Q138" s="509">
        <v>0.2</v>
      </c>
      <c r="T138" s="111" t="s">
        <v>51</v>
      </c>
      <c r="U138" s="396">
        <v>0</v>
      </c>
      <c r="V138" s="508">
        <v>0.46800000000000003</v>
      </c>
      <c r="W138" s="509">
        <v>0.53200000000000003</v>
      </c>
      <c r="Z138" s="111" t="s">
        <v>51</v>
      </c>
      <c r="AA138" s="396">
        <v>0</v>
      </c>
      <c r="AB138" s="508">
        <v>0.6</v>
      </c>
      <c r="AC138" s="509">
        <v>0.4</v>
      </c>
      <c r="AE138" s="111" t="s">
        <v>51</v>
      </c>
      <c r="AF138" s="396">
        <v>0</v>
      </c>
      <c r="AG138" s="508">
        <v>0.35185185185185186</v>
      </c>
      <c r="AH138" s="509">
        <v>0.64814814814814814</v>
      </c>
      <c r="AJ138" s="111" t="s">
        <v>51</v>
      </c>
      <c r="AK138" s="396">
        <v>0</v>
      </c>
      <c r="AL138" s="508">
        <v>0.31818181818181818</v>
      </c>
      <c r="AM138" s="509">
        <v>0.68181818181818177</v>
      </c>
      <c r="AP138" s="111" t="s">
        <v>51</v>
      </c>
      <c r="AQ138" s="396">
        <v>0</v>
      </c>
      <c r="AR138" s="508">
        <v>0.25714285714285712</v>
      </c>
      <c r="AS138" s="509">
        <v>0.74285714285714288</v>
      </c>
      <c r="AV138" s="111" t="s">
        <v>51</v>
      </c>
      <c r="AW138" s="396">
        <v>0</v>
      </c>
      <c r="AX138" s="508">
        <v>0.21428571428571427</v>
      </c>
      <c r="AY138" s="509">
        <v>0.7857142857142857</v>
      </c>
      <c r="BB138" s="111" t="s">
        <v>51</v>
      </c>
      <c r="BC138" s="396">
        <v>0</v>
      </c>
      <c r="BD138" s="508">
        <v>0.30769230769230771</v>
      </c>
      <c r="BE138" s="509">
        <v>0.69230769230769229</v>
      </c>
      <c r="BH138" s="111" t="s">
        <v>51</v>
      </c>
      <c r="BI138" s="396">
        <v>0</v>
      </c>
      <c r="BJ138" s="508">
        <v>0.23333333333333334</v>
      </c>
      <c r="BK138" s="509">
        <v>0.76666666666666672</v>
      </c>
      <c r="BN138" s="111" t="s">
        <v>51</v>
      </c>
      <c r="BO138" s="396">
        <v>0</v>
      </c>
      <c r="BP138" s="508">
        <v>0.35294117647058826</v>
      </c>
      <c r="BQ138" s="509">
        <v>0.6470588235294118</v>
      </c>
    </row>
    <row r="139" spans="2:69" ht="15.75" x14ac:dyDescent="0.25">
      <c r="B139" s="111" t="s">
        <v>52</v>
      </c>
      <c r="C139" s="507">
        <v>9.3749999999999997E-3</v>
      </c>
      <c r="D139" s="508">
        <v>0.421875</v>
      </c>
      <c r="E139" s="509">
        <v>0.56874999999999998</v>
      </c>
      <c r="F139" s="509">
        <v>1</v>
      </c>
      <c r="H139" s="111" t="s">
        <v>52</v>
      </c>
      <c r="I139" s="396">
        <v>0</v>
      </c>
      <c r="J139" s="508">
        <v>0.5</v>
      </c>
      <c r="K139" s="509">
        <v>0.5</v>
      </c>
      <c r="N139" s="111" t="s">
        <v>52</v>
      </c>
      <c r="O139" s="396">
        <v>0</v>
      </c>
      <c r="P139" s="508">
        <v>0</v>
      </c>
      <c r="Q139" s="509">
        <v>1</v>
      </c>
      <c r="T139" s="111" t="s">
        <v>52</v>
      </c>
      <c r="U139" s="396">
        <v>1.4778325123152709E-2</v>
      </c>
      <c r="V139" s="508">
        <v>0.49753694581280788</v>
      </c>
      <c r="W139" s="509">
        <v>0.48768472906403942</v>
      </c>
      <c r="Z139" s="111" t="s">
        <v>52</v>
      </c>
      <c r="AA139" s="396">
        <v>0</v>
      </c>
      <c r="AB139" s="508">
        <v>0.58252427184466016</v>
      </c>
      <c r="AC139" s="509">
        <v>0.41747572815533979</v>
      </c>
      <c r="AE139" s="111" t="s">
        <v>52</v>
      </c>
      <c r="AF139" s="396">
        <v>3.5714285714285712E-2</v>
      </c>
      <c r="AG139" s="508">
        <v>0.39285714285714285</v>
      </c>
      <c r="AH139" s="509">
        <v>0.5714285714285714</v>
      </c>
      <c r="AJ139" s="111" t="s">
        <v>52</v>
      </c>
      <c r="AK139" s="396">
        <v>0</v>
      </c>
      <c r="AL139" s="508">
        <v>0.5</v>
      </c>
      <c r="AM139" s="509">
        <v>0.5</v>
      </c>
      <c r="AP139" s="111" t="s">
        <v>52</v>
      </c>
      <c r="AQ139" s="396">
        <v>0</v>
      </c>
      <c r="AR139" s="508">
        <v>0.30434782608695654</v>
      </c>
      <c r="AS139" s="509">
        <v>0.69565217391304346</v>
      </c>
      <c r="AV139" s="111" t="s">
        <v>52</v>
      </c>
      <c r="AW139" s="396">
        <v>0</v>
      </c>
      <c r="AX139" s="508">
        <v>0.15384615384615385</v>
      </c>
      <c r="AY139" s="509">
        <v>0.84615384615384615</v>
      </c>
      <c r="BB139" s="111" t="s">
        <v>52</v>
      </c>
      <c r="BC139" s="396">
        <v>0</v>
      </c>
      <c r="BD139" s="508">
        <v>0.51851851851851849</v>
      </c>
      <c r="BE139" s="509">
        <v>0.48148148148148145</v>
      </c>
      <c r="BH139" s="111" t="s">
        <v>52</v>
      </c>
      <c r="BI139" s="396">
        <v>0</v>
      </c>
      <c r="BJ139" s="508">
        <v>0.17241379310344829</v>
      </c>
      <c r="BK139" s="509">
        <v>0.82758620689655171</v>
      </c>
      <c r="BN139" s="111" t="s">
        <v>52</v>
      </c>
      <c r="BO139" s="396">
        <v>0</v>
      </c>
      <c r="BP139" s="508">
        <v>0.31578947368421051</v>
      </c>
      <c r="BQ139" s="509">
        <v>0.68421052631578949</v>
      </c>
    </row>
    <row r="140" spans="2:69" ht="15.75" x14ac:dyDescent="0.25">
      <c r="B140" s="111" t="s">
        <v>53</v>
      </c>
      <c r="C140" s="507">
        <v>3.2362459546925568E-3</v>
      </c>
      <c r="D140" s="508">
        <v>0.42071197411003236</v>
      </c>
      <c r="E140" s="509">
        <v>0.57605177993527512</v>
      </c>
      <c r="F140" s="509">
        <v>1</v>
      </c>
      <c r="H140" s="111" t="s">
        <v>53</v>
      </c>
      <c r="I140" s="396">
        <v>0</v>
      </c>
      <c r="J140" s="508">
        <v>0.83333333333333337</v>
      </c>
      <c r="K140" s="509">
        <v>0.16666666666666666</v>
      </c>
      <c r="N140" s="111" t="s">
        <v>53</v>
      </c>
      <c r="O140" s="396">
        <v>0</v>
      </c>
      <c r="P140" s="508">
        <v>0.25</v>
      </c>
      <c r="Q140" s="509">
        <v>0.75</v>
      </c>
      <c r="T140" s="111" t="s">
        <v>53</v>
      </c>
      <c r="U140" s="396">
        <v>0</v>
      </c>
      <c r="V140" s="508">
        <v>0.48603351955307261</v>
      </c>
      <c r="W140" s="509">
        <v>0.51396648044692739</v>
      </c>
      <c r="Z140" s="111" t="s">
        <v>53</v>
      </c>
      <c r="AA140" s="396">
        <v>0</v>
      </c>
      <c r="AB140" s="508">
        <v>0.54929577464788737</v>
      </c>
      <c r="AC140" s="509">
        <v>0.45070422535211269</v>
      </c>
      <c r="AE140" s="111" t="s">
        <v>53</v>
      </c>
      <c r="AF140" s="396">
        <v>0</v>
      </c>
      <c r="AG140" s="508">
        <v>0.46739130434782611</v>
      </c>
      <c r="AH140" s="509">
        <v>0.53260869565217395</v>
      </c>
      <c r="AJ140" s="111" t="s">
        <v>53</v>
      </c>
      <c r="AK140" s="396">
        <v>0</v>
      </c>
      <c r="AL140" s="508">
        <v>0.3125</v>
      </c>
      <c r="AM140" s="509">
        <v>0.6875</v>
      </c>
      <c r="AP140" s="111" t="s">
        <v>53</v>
      </c>
      <c r="AQ140" s="396">
        <v>1.3157894736842105E-2</v>
      </c>
      <c r="AR140" s="508">
        <v>0.30263157894736842</v>
      </c>
      <c r="AS140" s="509">
        <v>0.68421052631578949</v>
      </c>
      <c r="AV140" s="111" t="s">
        <v>53</v>
      </c>
      <c r="AW140" s="396">
        <v>0</v>
      </c>
      <c r="AX140" s="508">
        <v>0.1111111111111111</v>
      </c>
      <c r="AY140" s="509">
        <v>0.88888888888888884</v>
      </c>
      <c r="BB140" s="111" t="s">
        <v>53</v>
      </c>
      <c r="BC140" s="396">
        <v>3.125E-2</v>
      </c>
      <c r="BD140" s="508">
        <v>0.34375</v>
      </c>
      <c r="BE140" s="509">
        <v>0.625</v>
      </c>
      <c r="BH140" s="111" t="s">
        <v>53</v>
      </c>
      <c r="BI140" s="396">
        <v>0</v>
      </c>
      <c r="BJ140" s="508">
        <v>0.31428571428571428</v>
      </c>
      <c r="BK140" s="509">
        <v>0.68571428571428572</v>
      </c>
      <c r="BN140" s="111" t="s">
        <v>53</v>
      </c>
      <c r="BO140" s="396">
        <v>0</v>
      </c>
      <c r="BP140" s="508">
        <v>0.25714285714285712</v>
      </c>
      <c r="BQ140" s="509">
        <v>0.74285714285714288</v>
      </c>
    </row>
    <row r="141" spans="2:69" ht="15.75" x14ac:dyDescent="0.25">
      <c r="B141" s="25" t="s">
        <v>42</v>
      </c>
      <c r="C141" s="502">
        <v>4.7235343150875244E-3</v>
      </c>
      <c r="D141" s="289">
        <v>0.4151153098082801</v>
      </c>
      <c r="E141" s="503">
        <v>0.58016115587663242</v>
      </c>
      <c r="F141" s="503">
        <v>1</v>
      </c>
      <c r="H141" s="25" t="s">
        <v>42</v>
      </c>
      <c r="I141" s="502">
        <v>0</v>
      </c>
      <c r="J141" s="289">
        <v>0.60416666666666663</v>
      </c>
      <c r="K141" s="503">
        <v>0.39583333333333331</v>
      </c>
      <c r="N141" s="25" t="s">
        <v>42</v>
      </c>
      <c r="O141" s="502">
        <v>0</v>
      </c>
      <c r="P141" s="289">
        <v>0.42222222222222222</v>
      </c>
      <c r="Q141" s="503">
        <v>0.57777777777777772</v>
      </c>
      <c r="T141" s="25" t="s">
        <v>42</v>
      </c>
      <c r="U141" s="502">
        <v>3.3769523005487546E-3</v>
      </c>
      <c r="V141" s="289">
        <v>0.46306458421274799</v>
      </c>
      <c r="W141" s="503">
        <v>0.53355846348670322</v>
      </c>
      <c r="Z141" s="25" t="s">
        <v>42</v>
      </c>
      <c r="AA141" s="502">
        <v>1.3614703880190605E-3</v>
      </c>
      <c r="AB141" s="289">
        <v>0.51735874744724297</v>
      </c>
      <c r="AC141" s="503">
        <v>0.48127978216473793</v>
      </c>
      <c r="AE141" s="25" t="s">
        <v>42</v>
      </c>
      <c r="AF141" s="502">
        <v>8.2079343365253077E-3</v>
      </c>
      <c r="AG141" s="289">
        <v>0.36935704514363887</v>
      </c>
      <c r="AH141" s="503">
        <v>0.62243502051983579</v>
      </c>
      <c r="AJ141" s="25" t="s">
        <v>42</v>
      </c>
      <c r="AK141" s="502">
        <v>0</v>
      </c>
      <c r="AL141" s="289">
        <v>0.39644970414201186</v>
      </c>
      <c r="AM141" s="503">
        <v>0.60355029585798814</v>
      </c>
      <c r="AP141" s="25" t="s">
        <v>42</v>
      </c>
      <c r="AQ141" s="502">
        <v>1.2232415902140673E-2</v>
      </c>
      <c r="AR141" s="289">
        <v>0.25840978593272174</v>
      </c>
      <c r="AS141" s="503">
        <v>0.72935779816513757</v>
      </c>
      <c r="AV141" s="25" t="s">
        <v>42</v>
      </c>
      <c r="AW141" s="502">
        <v>0</v>
      </c>
      <c r="AX141" s="289">
        <v>0.16483516483516483</v>
      </c>
      <c r="AY141" s="503">
        <v>0.8351648351648352</v>
      </c>
      <c r="BB141" s="25" t="s">
        <v>42</v>
      </c>
      <c r="BC141" s="502">
        <v>1.3888888888888888E-2</v>
      </c>
      <c r="BD141" s="289">
        <v>0.31018518518518517</v>
      </c>
      <c r="BE141" s="503">
        <v>0.67592592592592593</v>
      </c>
      <c r="BH141" s="25" t="s">
        <v>42</v>
      </c>
      <c r="BI141" s="502">
        <v>1.4409221902017291E-2</v>
      </c>
      <c r="BJ141" s="289">
        <v>0.25072046109510088</v>
      </c>
      <c r="BK141" s="503">
        <v>0.73487031700288186</v>
      </c>
      <c r="BN141" s="25" t="s">
        <v>42</v>
      </c>
      <c r="BO141" s="502">
        <v>3.787878787878788E-3</v>
      </c>
      <c r="BP141" s="289">
        <v>0.30681818181818182</v>
      </c>
      <c r="BQ141" s="503">
        <v>0.68939393939393945</v>
      </c>
    </row>
    <row r="142" spans="2:69" x14ac:dyDescent="0.25">
      <c r="B142" s="501"/>
      <c r="C142" s="488"/>
      <c r="D142" s="275"/>
      <c r="E142" s="284"/>
      <c r="F142" s="284"/>
      <c r="H142" s="501"/>
      <c r="I142" s="488"/>
      <c r="J142" s="275"/>
      <c r="K142" s="284"/>
      <c r="N142" s="501"/>
      <c r="O142" s="488"/>
      <c r="P142" s="275"/>
      <c r="Q142" s="284"/>
      <c r="T142" s="501"/>
      <c r="U142" s="488"/>
      <c r="V142" s="275"/>
      <c r="W142" s="284"/>
      <c r="Z142" s="501"/>
      <c r="AA142" s="488"/>
      <c r="AB142" s="275"/>
      <c r="AC142" s="284"/>
      <c r="AE142" s="501"/>
      <c r="AF142" s="488"/>
      <c r="AG142" s="275"/>
      <c r="AH142" s="284"/>
      <c r="AJ142" s="501"/>
      <c r="AK142" s="488"/>
      <c r="AL142" s="275"/>
      <c r="AM142" s="284"/>
      <c r="AP142" s="501"/>
      <c r="AQ142" s="488"/>
      <c r="AR142" s="275"/>
      <c r="AS142" s="284"/>
      <c r="AV142" s="501"/>
      <c r="AW142" s="488"/>
      <c r="AX142" s="275"/>
      <c r="AY142" s="284"/>
      <c r="BB142" s="501"/>
      <c r="BC142" s="488"/>
      <c r="BD142" s="275"/>
      <c r="BE142" s="284"/>
      <c r="BH142" s="501"/>
      <c r="BI142" s="488"/>
      <c r="BJ142" s="275"/>
      <c r="BK142" s="284"/>
      <c r="BN142" s="501"/>
      <c r="BO142" s="488"/>
      <c r="BP142" s="275"/>
      <c r="BQ142" s="284"/>
    </row>
    <row r="145" spans="2:8" x14ac:dyDescent="0.25">
      <c r="B145" s="1" t="s">
        <v>935</v>
      </c>
      <c r="C145" s="289"/>
      <c r="D145" s="289"/>
      <c r="E145" s="289"/>
      <c r="F145" s="289"/>
    </row>
    <row r="146" spans="2:8" ht="30" x14ac:dyDescent="0.25">
      <c r="B146" s="276" t="s">
        <v>839</v>
      </c>
      <c r="C146" s="849" t="s">
        <v>936</v>
      </c>
      <c r="D146" s="393" t="s">
        <v>240</v>
      </c>
      <c r="E146" s="394" t="s">
        <v>241</v>
      </c>
      <c r="F146" s="394" t="s">
        <v>242</v>
      </c>
      <c r="G146" s="395" t="s">
        <v>16</v>
      </c>
    </row>
    <row r="147" spans="2:8" x14ac:dyDescent="0.25">
      <c r="B147" s="850" t="s">
        <v>843</v>
      </c>
      <c r="C147" s="279" t="s">
        <v>835</v>
      </c>
      <c r="D147" s="162">
        <v>0</v>
      </c>
      <c r="E147" s="162">
        <v>0.61344537815126055</v>
      </c>
      <c r="F147" s="162">
        <v>0.38655462184873951</v>
      </c>
      <c r="G147" s="388">
        <v>1</v>
      </c>
    </row>
    <row r="148" spans="2:8" x14ac:dyDescent="0.25">
      <c r="B148" s="851"/>
      <c r="C148" s="279" t="s">
        <v>836</v>
      </c>
      <c r="D148" s="162">
        <v>0</v>
      </c>
      <c r="E148" s="162">
        <v>0.58333333333333337</v>
      </c>
      <c r="F148" s="162">
        <v>0.41666666666666669</v>
      </c>
      <c r="G148" s="389">
        <v>1</v>
      </c>
    </row>
    <row r="149" spans="2:8" x14ac:dyDescent="0.25">
      <c r="B149" s="855" t="s">
        <v>838</v>
      </c>
      <c r="C149" s="855"/>
      <c r="D149" s="856">
        <v>0</v>
      </c>
      <c r="E149" s="856">
        <v>0.60839160839160844</v>
      </c>
      <c r="F149" s="856">
        <v>0.39160839160839161</v>
      </c>
      <c r="G149" s="857">
        <v>1</v>
      </c>
    </row>
    <row r="150" spans="2:8" x14ac:dyDescent="0.25">
      <c r="B150" s="850" t="s">
        <v>10</v>
      </c>
      <c r="C150" s="279" t="s">
        <v>835</v>
      </c>
      <c r="D150" s="162">
        <v>1.4251781472684087E-3</v>
      </c>
      <c r="E150" s="162">
        <v>0.48551068883610449</v>
      </c>
      <c r="F150" s="162">
        <v>0.51306413301662712</v>
      </c>
      <c r="G150" s="389">
        <v>1</v>
      </c>
    </row>
    <row r="151" spans="2:8" x14ac:dyDescent="0.25">
      <c r="B151" s="851"/>
      <c r="C151" s="279" t="s">
        <v>836</v>
      </c>
      <c r="D151" s="162">
        <v>2.0547945205479451E-2</v>
      </c>
      <c r="E151" s="162">
        <v>0.18493150684931506</v>
      </c>
      <c r="F151" s="162">
        <v>0.79452054794520544</v>
      </c>
      <c r="G151" s="389">
        <v>1</v>
      </c>
    </row>
    <row r="152" spans="2:8" x14ac:dyDescent="0.25">
      <c r="B152" s="855" t="s">
        <v>837</v>
      </c>
      <c r="C152" s="855"/>
      <c r="D152" s="856">
        <v>2.6654820079964462E-3</v>
      </c>
      <c r="E152" s="856">
        <v>0.46601510439804533</v>
      </c>
      <c r="F152" s="856">
        <v>0.53131941359395829</v>
      </c>
      <c r="G152" s="857">
        <v>1</v>
      </c>
    </row>
    <row r="153" spans="2:8" x14ac:dyDescent="0.25">
      <c r="B153" s="850" t="s">
        <v>14</v>
      </c>
      <c r="C153" s="279" t="s">
        <v>835</v>
      </c>
      <c r="D153" s="162">
        <v>5.5555555555555558E-3</v>
      </c>
      <c r="E153" s="162">
        <v>0.38333333333333336</v>
      </c>
      <c r="F153" s="162">
        <v>0.61111111111111116</v>
      </c>
      <c r="G153" s="389">
        <v>1</v>
      </c>
    </row>
    <row r="154" spans="2:8" x14ac:dyDescent="0.25">
      <c r="B154" s="851"/>
      <c r="C154" s="279" t="s">
        <v>836</v>
      </c>
      <c r="D154" s="162">
        <v>0</v>
      </c>
      <c r="E154" s="162">
        <v>0.17142857142857143</v>
      </c>
      <c r="F154" s="162">
        <v>0.82857142857142863</v>
      </c>
      <c r="G154" s="389">
        <v>1</v>
      </c>
    </row>
    <row r="155" spans="2:8" x14ac:dyDescent="0.25">
      <c r="B155" s="852" t="s">
        <v>276</v>
      </c>
      <c r="C155" s="852"/>
      <c r="D155" s="853">
        <v>4.0000000000000001E-3</v>
      </c>
      <c r="E155" s="853">
        <v>0.32400000000000001</v>
      </c>
      <c r="F155" s="853">
        <v>0.67200000000000004</v>
      </c>
      <c r="G155" s="854">
        <v>1</v>
      </c>
    </row>
    <row r="158" spans="2:8" x14ac:dyDescent="0.25">
      <c r="B158" s="1" t="s">
        <v>937</v>
      </c>
    </row>
    <row r="159" spans="2:8" ht="45" x14ac:dyDescent="0.25">
      <c r="B159" s="896" t="s">
        <v>839</v>
      </c>
      <c r="C159" s="849" t="s">
        <v>936</v>
      </c>
      <c r="D159" s="896" t="s">
        <v>854</v>
      </c>
      <c r="E159" s="897" t="s">
        <v>240</v>
      </c>
      <c r="F159" s="899" t="s">
        <v>241</v>
      </c>
      <c r="G159" s="898" t="s">
        <v>242</v>
      </c>
      <c r="H159" s="896" t="s">
        <v>16</v>
      </c>
    </row>
    <row r="160" spans="2:8" x14ac:dyDescent="0.25">
      <c r="B160" s="1270" t="s">
        <v>843</v>
      </c>
      <c r="C160" s="1263" t="s">
        <v>835</v>
      </c>
      <c r="D160" s="379" t="s">
        <v>347</v>
      </c>
      <c r="E160" s="893">
        <v>0</v>
      </c>
      <c r="F160" s="893">
        <v>0.65263157894736845</v>
      </c>
      <c r="G160" s="893">
        <v>0.3473684210526316</v>
      </c>
      <c r="H160" s="893">
        <v>1</v>
      </c>
    </row>
    <row r="161" spans="2:8" x14ac:dyDescent="0.25">
      <c r="B161" s="1271"/>
      <c r="C161" s="1264"/>
      <c r="D161" s="379" t="s">
        <v>27</v>
      </c>
      <c r="E161" s="893">
        <v>0</v>
      </c>
      <c r="F161" s="893">
        <v>0.5</v>
      </c>
      <c r="G161" s="893">
        <v>0.5</v>
      </c>
      <c r="H161" s="893">
        <v>1</v>
      </c>
    </row>
    <row r="162" spans="2:8" ht="15.75" thickBot="1" x14ac:dyDescent="0.3">
      <c r="B162" s="1271"/>
      <c r="C162" s="1264"/>
      <c r="D162" s="407" t="s">
        <v>856</v>
      </c>
      <c r="E162" s="388">
        <v>0</v>
      </c>
      <c r="F162" s="388">
        <v>0.45454545454545453</v>
      </c>
      <c r="G162" s="388">
        <v>0.54545454545454541</v>
      </c>
      <c r="H162" s="388">
        <v>1</v>
      </c>
    </row>
    <row r="163" spans="2:8" x14ac:dyDescent="0.25">
      <c r="B163" s="1271"/>
      <c r="C163" s="1266" t="s">
        <v>836</v>
      </c>
      <c r="D163" s="903" t="s">
        <v>27</v>
      </c>
      <c r="E163" s="904">
        <v>0</v>
      </c>
      <c r="F163" s="904">
        <v>1</v>
      </c>
      <c r="G163" s="904">
        <v>0</v>
      </c>
      <c r="H163" s="904">
        <v>1</v>
      </c>
    </row>
    <row r="164" spans="2:8" x14ac:dyDescent="0.25">
      <c r="B164" s="1272"/>
      <c r="C164" s="1265"/>
      <c r="D164" s="379" t="s">
        <v>856</v>
      </c>
      <c r="E164" s="893">
        <v>0</v>
      </c>
      <c r="F164" s="893">
        <v>0.56521739130434778</v>
      </c>
      <c r="G164" s="893">
        <v>0.43478260869565216</v>
      </c>
      <c r="H164" s="893">
        <v>1</v>
      </c>
    </row>
    <row r="165" spans="2:8" x14ac:dyDescent="0.25">
      <c r="B165" s="894" t="s">
        <v>850</v>
      </c>
      <c r="C165" s="894"/>
      <c r="D165" s="894"/>
      <c r="E165" s="895">
        <v>0</v>
      </c>
      <c r="F165" s="895">
        <v>0.60839160839160844</v>
      </c>
      <c r="G165" s="895">
        <v>0.39160839160839161</v>
      </c>
      <c r="H165" s="895">
        <v>1</v>
      </c>
    </row>
    <row r="166" spans="2:8" x14ac:dyDescent="0.25">
      <c r="B166" s="1270" t="s">
        <v>10</v>
      </c>
      <c r="C166" s="1263" t="s">
        <v>835</v>
      </c>
      <c r="D166" s="379" t="s">
        <v>347</v>
      </c>
      <c r="E166" s="893">
        <v>7.2833211944646763E-4</v>
      </c>
      <c r="F166" s="893">
        <v>0.5207574654042243</v>
      </c>
      <c r="G166" s="893">
        <v>0.4785142024763292</v>
      </c>
      <c r="H166" s="893">
        <v>1</v>
      </c>
    </row>
    <row r="167" spans="2:8" x14ac:dyDescent="0.25">
      <c r="B167" s="1271"/>
      <c r="C167" s="1264"/>
      <c r="D167" s="379" t="s">
        <v>27</v>
      </c>
      <c r="E167" s="893">
        <v>3.4482758620689655E-3</v>
      </c>
      <c r="F167" s="893">
        <v>0.41896551724137931</v>
      </c>
      <c r="G167" s="893">
        <v>0.57758620689655171</v>
      </c>
      <c r="H167" s="893">
        <v>1</v>
      </c>
    </row>
    <row r="168" spans="2:8" ht="15.75" thickBot="1" x14ac:dyDescent="0.3">
      <c r="B168" s="1271"/>
      <c r="C168" s="1264"/>
      <c r="D168" s="407" t="s">
        <v>856</v>
      </c>
      <c r="E168" s="388">
        <v>0</v>
      </c>
      <c r="F168" s="388">
        <v>0.42105263157894735</v>
      </c>
      <c r="G168" s="388">
        <v>0.57894736842105265</v>
      </c>
      <c r="H168" s="388">
        <v>1</v>
      </c>
    </row>
    <row r="169" spans="2:8" x14ac:dyDescent="0.25">
      <c r="B169" s="1271"/>
      <c r="C169" s="1266" t="s">
        <v>836</v>
      </c>
      <c r="D169" s="903" t="s">
        <v>27</v>
      </c>
      <c r="E169" s="904">
        <v>2.2222222222222223E-2</v>
      </c>
      <c r="F169" s="904">
        <v>0.17777777777777778</v>
      </c>
      <c r="G169" s="904">
        <v>0.8</v>
      </c>
      <c r="H169" s="904">
        <v>1</v>
      </c>
    </row>
    <row r="170" spans="2:8" x14ac:dyDescent="0.25">
      <c r="B170" s="1272"/>
      <c r="C170" s="1265"/>
      <c r="D170" s="379" t="s">
        <v>856</v>
      </c>
      <c r="E170" s="893">
        <v>0</v>
      </c>
      <c r="F170" s="893">
        <v>0.27272727272727271</v>
      </c>
      <c r="G170" s="893">
        <v>0.72727272727272729</v>
      </c>
      <c r="H170" s="893">
        <v>1</v>
      </c>
    </row>
    <row r="171" spans="2:8" x14ac:dyDescent="0.25">
      <c r="B171" s="894" t="s">
        <v>837</v>
      </c>
      <c r="C171" s="894"/>
      <c r="D171" s="894"/>
      <c r="E171" s="895">
        <v>2.6654820079964462E-3</v>
      </c>
      <c r="F171" s="895">
        <v>0.46601510439804533</v>
      </c>
      <c r="G171" s="895">
        <v>0.53131941359395829</v>
      </c>
      <c r="H171" s="895">
        <v>1</v>
      </c>
    </row>
    <row r="172" spans="2:8" x14ac:dyDescent="0.25">
      <c r="B172" s="1270" t="s">
        <v>14</v>
      </c>
      <c r="C172" s="1263" t="s">
        <v>835</v>
      </c>
      <c r="D172" s="379" t="s">
        <v>27</v>
      </c>
      <c r="E172" s="893">
        <v>0</v>
      </c>
      <c r="F172" s="893">
        <v>0.36363636363636365</v>
      </c>
      <c r="G172" s="893">
        <v>0.63636363636363635</v>
      </c>
      <c r="H172" s="893">
        <v>1</v>
      </c>
    </row>
    <row r="173" spans="2:8" ht="15.75" thickBot="1" x14ac:dyDescent="0.3">
      <c r="B173" s="1271"/>
      <c r="C173" s="1264"/>
      <c r="D173" s="407" t="s">
        <v>856</v>
      </c>
      <c r="E173" s="388">
        <v>6.3291139240506328E-3</v>
      </c>
      <c r="F173" s="388">
        <v>0.38607594936708861</v>
      </c>
      <c r="G173" s="388">
        <v>0.60759493670886078</v>
      </c>
      <c r="H173" s="388">
        <v>1</v>
      </c>
    </row>
    <row r="174" spans="2:8" x14ac:dyDescent="0.25">
      <c r="B174" s="1271"/>
      <c r="C174" s="1266" t="s">
        <v>836</v>
      </c>
      <c r="D174" s="903" t="s">
        <v>347</v>
      </c>
      <c r="E174" s="904">
        <v>0</v>
      </c>
      <c r="F174" s="904">
        <v>0</v>
      </c>
      <c r="G174" s="904">
        <v>1</v>
      </c>
      <c r="H174" s="904">
        <v>1</v>
      </c>
    </row>
    <row r="175" spans="2:8" x14ac:dyDescent="0.25">
      <c r="B175" s="1271"/>
      <c r="C175" s="1264"/>
      <c r="D175" s="379" t="s">
        <v>27</v>
      </c>
      <c r="E175" s="893">
        <v>0</v>
      </c>
      <c r="F175" s="893">
        <v>9.0909090909090912E-2</v>
      </c>
      <c r="G175" s="893">
        <v>0.90909090909090906</v>
      </c>
      <c r="H175" s="893">
        <v>1</v>
      </c>
    </row>
    <row r="176" spans="2:8" x14ac:dyDescent="0.25">
      <c r="B176" s="1272"/>
      <c r="C176" s="1265"/>
      <c r="D176" s="379" t="s">
        <v>856</v>
      </c>
      <c r="E176" s="893">
        <v>0</v>
      </c>
      <c r="F176" s="893">
        <v>0.19298245614035087</v>
      </c>
      <c r="G176" s="893">
        <v>0.80701754385964908</v>
      </c>
      <c r="H176" s="893">
        <v>1</v>
      </c>
    </row>
    <row r="177" spans="2:8" x14ac:dyDescent="0.25">
      <c r="B177" s="894" t="s">
        <v>276</v>
      </c>
      <c r="C177" s="894"/>
      <c r="D177" s="894"/>
      <c r="E177" s="895">
        <v>4.0000000000000001E-3</v>
      </c>
      <c r="F177" s="895">
        <v>0.32400000000000001</v>
      </c>
      <c r="G177" s="895">
        <v>0.67200000000000004</v>
      </c>
      <c r="H177" s="895">
        <v>1</v>
      </c>
    </row>
  </sheetData>
  <mergeCells count="29">
    <mergeCell ref="C174:C176"/>
    <mergeCell ref="B82:B84"/>
    <mergeCell ref="C160:C162"/>
    <mergeCell ref="C163:C164"/>
    <mergeCell ref="C166:C168"/>
    <mergeCell ref="C169:C170"/>
    <mergeCell ref="C172:C173"/>
    <mergeCell ref="B160:B164"/>
    <mergeCell ref="B166:B170"/>
    <mergeCell ref="B172:B176"/>
    <mergeCell ref="B74:B76"/>
    <mergeCell ref="B78:B80"/>
    <mergeCell ref="B54:B56"/>
    <mergeCell ref="B58:B60"/>
    <mergeCell ref="B62:B64"/>
    <mergeCell ref="B66:B68"/>
    <mergeCell ref="B70:B72"/>
    <mergeCell ref="H118:K118"/>
    <mergeCell ref="B118:F118"/>
    <mergeCell ref="N118:Q118"/>
    <mergeCell ref="T118:W118"/>
    <mergeCell ref="Z118:AC118"/>
    <mergeCell ref="BH118:BK118"/>
    <mergeCell ref="BN118:BQ118"/>
    <mergeCell ref="AE118:AH118"/>
    <mergeCell ref="AJ118:AM118"/>
    <mergeCell ref="AP118:AS118"/>
    <mergeCell ref="AV118:AY118"/>
    <mergeCell ref="BB118:BE118"/>
  </mergeCells>
  <pageMargins left="0.7" right="0.7" top="0.75" bottom="0.75" header="0.3" footer="0.3"/>
  <pageSetup paperSize="9" scale="5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2" tint="-0.249977111117893"/>
    <pageSetUpPr fitToPage="1"/>
  </sheetPr>
  <dimension ref="B1:I110"/>
  <sheetViews>
    <sheetView workbookViewId="0">
      <selection activeCell="G53" sqref="G53"/>
    </sheetView>
  </sheetViews>
  <sheetFormatPr defaultRowHeight="15" x14ac:dyDescent="0.25"/>
  <cols>
    <col min="2" max="2" width="36.140625" customWidth="1"/>
    <col min="3" max="3" width="23" customWidth="1"/>
    <col min="4" max="5" width="21.42578125" customWidth="1"/>
    <col min="6" max="7" width="21.7109375" customWidth="1"/>
    <col min="8" max="9" width="21.85546875" customWidth="1"/>
  </cols>
  <sheetData>
    <row r="1" spans="2:9" ht="15.75" x14ac:dyDescent="0.25">
      <c r="B1" s="261" t="s">
        <v>914</v>
      </c>
    </row>
    <row r="2" spans="2:9" ht="15.75" x14ac:dyDescent="0.25">
      <c r="B2" s="261"/>
    </row>
    <row r="3" spans="2:9" ht="15.75" x14ac:dyDescent="0.25">
      <c r="B3" s="28" t="s">
        <v>974</v>
      </c>
    </row>
    <row r="4" spans="2:9" ht="15.75" x14ac:dyDescent="0.25">
      <c r="B4" s="986" t="s">
        <v>976</v>
      </c>
    </row>
    <row r="5" spans="2:9" ht="15.75" x14ac:dyDescent="0.25">
      <c r="B5" s="28" t="s">
        <v>977</v>
      </c>
    </row>
    <row r="6" spans="2:9" x14ac:dyDescent="0.25">
      <c r="B6" t="s">
        <v>975</v>
      </c>
    </row>
    <row r="7" spans="2:9" x14ac:dyDescent="0.25">
      <c r="B7" t="s">
        <v>953</v>
      </c>
    </row>
    <row r="8" spans="2:9" ht="15.75" x14ac:dyDescent="0.25">
      <c r="B8" s="261"/>
    </row>
    <row r="9" spans="2:9" ht="15.75" x14ac:dyDescent="0.25">
      <c r="B9" s="261" t="s">
        <v>938</v>
      </c>
    </row>
    <row r="10" spans="2:9" x14ac:dyDescent="0.25">
      <c r="B10" s="276" t="s">
        <v>28</v>
      </c>
      <c r="C10" s="380" t="s">
        <v>165</v>
      </c>
      <c r="D10" s="277" t="s">
        <v>166</v>
      </c>
      <c r="E10" s="277" t="s">
        <v>167</v>
      </c>
      <c r="F10" s="277" t="s">
        <v>168</v>
      </c>
      <c r="G10" s="277" t="s">
        <v>169</v>
      </c>
      <c r="H10" s="278" t="s">
        <v>170</v>
      </c>
    </row>
    <row r="11" spans="2:9" x14ac:dyDescent="0.25">
      <c r="B11" s="279" t="s">
        <v>171</v>
      </c>
      <c r="C11" s="141">
        <v>7.8293208064200432E-4</v>
      </c>
      <c r="D11" s="141">
        <v>3.3274613427285182E-3</v>
      </c>
      <c r="E11" s="141">
        <v>2.9947152084556665E-2</v>
      </c>
      <c r="F11" s="141">
        <v>0.32119788608338229</v>
      </c>
      <c r="G11" s="141">
        <v>0.57525934625171271</v>
      </c>
      <c r="H11" s="280">
        <v>6.9485222156977888E-2</v>
      </c>
      <c r="I11" s="162"/>
    </row>
    <row r="12" spans="2:9" x14ac:dyDescent="0.25">
      <c r="B12" s="279" t="s">
        <v>172</v>
      </c>
      <c r="C12" s="141">
        <v>3.916960438699569E-4</v>
      </c>
      <c r="D12" s="141">
        <v>3.9169604386995694E-3</v>
      </c>
      <c r="E12" s="141">
        <v>2.6831179005092048E-2</v>
      </c>
      <c r="F12" s="141">
        <v>0.33509596553074816</v>
      </c>
      <c r="G12" s="141">
        <v>0.58303956130043089</v>
      </c>
      <c r="H12" s="280">
        <v>5.0724637681159424E-2</v>
      </c>
      <c r="I12" s="162"/>
    </row>
    <row r="13" spans="2:9" x14ac:dyDescent="0.25">
      <c r="B13" s="279" t="s">
        <v>253</v>
      </c>
      <c r="C13" s="141">
        <v>1.1538461538461539E-2</v>
      </c>
      <c r="D13" s="141">
        <v>1.1538461538461539E-2</v>
      </c>
      <c r="E13" s="141">
        <v>6.9230769230769235E-2</v>
      </c>
      <c r="F13" s="141">
        <v>0.43076923076923079</v>
      </c>
      <c r="G13" s="141">
        <v>0.42307692307692307</v>
      </c>
      <c r="H13" s="280">
        <v>5.3846153846153849E-2</v>
      </c>
      <c r="I13" s="162"/>
    </row>
    <row r="14" spans="2:9" x14ac:dyDescent="0.25">
      <c r="B14" s="281" t="s">
        <v>174</v>
      </c>
      <c r="C14" s="285">
        <v>9.6627884046539148E-3</v>
      </c>
      <c r="D14" s="282">
        <v>8.0851902977716432E-3</v>
      </c>
      <c r="E14" s="282">
        <v>5.8173930191283772E-2</v>
      </c>
      <c r="F14" s="282">
        <v>0.37586274896470123</v>
      </c>
      <c r="G14" s="282">
        <v>0.49970420035495955</v>
      </c>
      <c r="H14" s="283">
        <v>4.8511141786629859E-2</v>
      </c>
      <c r="I14" s="162"/>
    </row>
    <row r="16" spans="2:9" ht="15.75" x14ac:dyDescent="0.25">
      <c r="B16" s="261" t="s">
        <v>939</v>
      </c>
      <c r="C16" s="275"/>
      <c r="D16" s="275"/>
      <c r="E16" s="275"/>
      <c r="F16" s="275"/>
      <c r="G16" s="275"/>
      <c r="H16" s="275"/>
    </row>
    <row r="17" spans="2:9" x14ac:dyDescent="0.25">
      <c r="B17" s="276" t="s">
        <v>164</v>
      </c>
      <c r="C17" s="277" t="s">
        <v>165</v>
      </c>
      <c r="D17" s="277" t="s">
        <v>166</v>
      </c>
      <c r="E17" s="277" t="s">
        <v>167</v>
      </c>
      <c r="F17" s="277" t="s">
        <v>168</v>
      </c>
      <c r="G17" s="277" t="s">
        <v>169</v>
      </c>
      <c r="H17" s="278" t="s">
        <v>170</v>
      </c>
    </row>
    <row r="18" spans="2:9" x14ac:dyDescent="0.25">
      <c r="B18" s="279" t="s">
        <v>171</v>
      </c>
      <c r="C18" s="141">
        <v>5.5586436909394106E-4</v>
      </c>
      <c r="D18" s="141">
        <v>1.1951083935519732E-2</v>
      </c>
      <c r="E18" s="141">
        <v>5.00277932184547E-2</v>
      </c>
      <c r="F18" s="141">
        <v>0.30655919955530853</v>
      </c>
      <c r="G18" s="141">
        <v>0.57031684269038352</v>
      </c>
      <c r="H18" s="280">
        <v>6.0589216231239577E-2</v>
      </c>
    </row>
    <row r="19" spans="2:9" x14ac:dyDescent="0.25">
      <c r="B19" s="279" t="s">
        <v>172</v>
      </c>
      <c r="C19" s="141">
        <v>1.1123470522803114E-3</v>
      </c>
      <c r="D19" s="141">
        <v>9.4549499443826474E-3</v>
      </c>
      <c r="E19" s="141">
        <v>5.4505005561735265E-2</v>
      </c>
      <c r="F19" s="141">
        <v>0.36957730812013351</v>
      </c>
      <c r="G19" s="141">
        <v>0.532258064516129</v>
      </c>
      <c r="H19" s="280">
        <v>3.3092324805339267E-2</v>
      </c>
    </row>
    <row r="20" spans="2:9" x14ac:dyDescent="0.25">
      <c r="B20" s="279" t="s">
        <v>173</v>
      </c>
      <c r="C20" s="141">
        <v>2.7800945232137894E-3</v>
      </c>
      <c r="D20" s="141">
        <v>1.2510425354462052E-2</v>
      </c>
      <c r="E20" s="141">
        <v>4.9485682513205446E-2</v>
      </c>
      <c r="F20" s="141">
        <v>0.31526271893244373</v>
      </c>
      <c r="G20" s="141">
        <v>0.56936335835418406</v>
      </c>
      <c r="H20" s="280">
        <v>5.0597720322490963E-2</v>
      </c>
    </row>
    <row r="21" spans="2:9" x14ac:dyDescent="0.25">
      <c r="B21" s="281" t="s">
        <v>174</v>
      </c>
      <c r="C21" s="282">
        <v>2.7800945232137894E-3</v>
      </c>
      <c r="D21" s="282">
        <v>2.0850708924103418E-2</v>
      </c>
      <c r="E21" s="282">
        <v>7.3950514317486796E-2</v>
      </c>
      <c r="F21" s="282">
        <v>0.39366138448707255</v>
      </c>
      <c r="G21" s="282">
        <v>0.47261606894634417</v>
      </c>
      <c r="H21" s="283">
        <v>3.6141228801779259E-2</v>
      </c>
    </row>
    <row r="24" spans="2:9" ht="15.75" x14ac:dyDescent="0.25">
      <c r="B24" s="261" t="s">
        <v>940</v>
      </c>
    </row>
    <row r="25" spans="2:9" x14ac:dyDescent="0.25">
      <c r="B25" s="276" t="s">
        <v>164</v>
      </c>
      <c r="C25" s="408" t="s">
        <v>245</v>
      </c>
      <c r="D25" s="380" t="s">
        <v>165</v>
      </c>
      <c r="E25" s="277" t="s">
        <v>166</v>
      </c>
      <c r="F25" s="277" t="s">
        <v>167</v>
      </c>
      <c r="G25" s="277" t="s">
        <v>168</v>
      </c>
      <c r="H25" s="277" t="s">
        <v>169</v>
      </c>
      <c r="I25" s="278" t="s">
        <v>170</v>
      </c>
    </row>
    <row r="26" spans="2:9" ht="15.75" x14ac:dyDescent="0.25">
      <c r="B26" s="407" t="s">
        <v>171</v>
      </c>
      <c r="C26" s="236" t="s">
        <v>347</v>
      </c>
      <c r="D26" s="396">
        <v>0</v>
      </c>
      <c r="E26" s="397">
        <v>5.2816901408450703E-3</v>
      </c>
      <c r="F26" s="397">
        <v>1.936619718309859E-2</v>
      </c>
      <c r="G26" s="397">
        <v>0.24882629107981222</v>
      </c>
      <c r="H26" s="397">
        <v>0.642018779342723</v>
      </c>
      <c r="I26" s="399">
        <v>8.4507042253521125E-2</v>
      </c>
    </row>
    <row r="27" spans="2:9" ht="15.75" x14ac:dyDescent="0.25">
      <c r="B27" s="279"/>
      <c r="C27" s="40" t="s">
        <v>27</v>
      </c>
      <c r="D27" s="396">
        <v>1.9550342130987292E-3</v>
      </c>
      <c r="E27" s="397">
        <v>2.3460410557184751E-2</v>
      </c>
      <c r="F27" s="397">
        <v>8.9931573802541548E-2</v>
      </c>
      <c r="G27" s="397">
        <v>0.35972629521016619</v>
      </c>
      <c r="H27" s="397">
        <v>0.47702834799608995</v>
      </c>
      <c r="I27" s="399">
        <v>4.7898338220918865E-2</v>
      </c>
    </row>
    <row r="28" spans="2:9" ht="15.75" x14ac:dyDescent="0.25">
      <c r="B28" s="279"/>
      <c r="C28" s="40" t="s">
        <v>856</v>
      </c>
      <c r="D28" s="396">
        <v>0</v>
      </c>
      <c r="E28" s="397">
        <v>1.1481056257175661E-2</v>
      </c>
      <c r="F28" s="397">
        <v>6.3145809414466125E-2</v>
      </c>
      <c r="G28" s="397">
        <v>0.35706084959816303</v>
      </c>
      <c r="H28" s="397">
        <v>0.53960964408725598</v>
      </c>
      <c r="I28" s="399">
        <v>2.8702640642939151E-2</v>
      </c>
    </row>
    <row r="29" spans="2:9" ht="15.75" x14ac:dyDescent="0.25">
      <c r="B29" s="407" t="s">
        <v>172</v>
      </c>
      <c r="C29" s="409" t="s">
        <v>347</v>
      </c>
      <c r="D29" s="410">
        <v>5.8719906048150322E-4</v>
      </c>
      <c r="E29" s="411">
        <v>5.2847915443335293E-3</v>
      </c>
      <c r="F29" s="411">
        <v>2.2313564298297124E-2</v>
      </c>
      <c r="G29" s="411">
        <v>0.31826189078097478</v>
      </c>
      <c r="H29" s="411">
        <v>0.61714621256605995</v>
      </c>
      <c r="I29" s="412">
        <v>3.6406341749853202E-2</v>
      </c>
    </row>
    <row r="30" spans="2:9" ht="15.75" x14ac:dyDescent="0.25">
      <c r="B30" s="279"/>
      <c r="C30" s="40" t="s">
        <v>27</v>
      </c>
      <c r="D30" s="396">
        <v>1.9550342130987292E-3</v>
      </c>
      <c r="E30" s="397">
        <v>1.6617790811339198E-2</v>
      </c>
      <c r="F30" s="397">
        <v>9.7751710654936458E-2</v>
      </c>
      <c r="G30" s="397">
        <v>0.39882697947214074</v>
      </c>
      <c r="H30" s="397">
        <v>0.4525904203323558</v>
      </c>
      <c r="I30" s="399">
        <v>3.2258064516129031E-2</v>
      </c>
    </row>
    <row r="31" spans="2:9" ht="15.75" x14ac:dyDescent="0.25">
      <c r="B31" s="281"/>
      <c r="C31" s="44" t="s">
        <v>856</v>
      </c>
      <c r="D31" s="402">
        <v>1.1494252873563218E-3</v>
      </c>
      <c r="E31" s="403">
        <v>9.1954022988505746E-3</v>
      </c>
      <c r="F31" s="403">
        <v>6.6666666666666666E-2</v>
      </c>
      <c r="G31" s="403">
        <v>0.43563218390804598</v>
      </c>
      <c r="H31" s="403">
        <v>0.45977011494252873</v>
      </c>
      <c r="I31" s="404">
        <v>2.7586206896551724E-2</v>
      </c>
    </row>
    <row r="32" spans="2:9" ht="15.75" x14ac:dyDescent="0.25">
      <c r="B32" s="279" t="s">
        <v>173</v>
      </c>
      <c r="C32" s="40" t="s">
        <v>347</v>
      </c>
      <c r="D32" s="396">
        <v>0</v>
      </c>
      <c r="E32" s="397">
        <v>1.7615971814445098E-3</v>
      </c>
      <c r="F32" s="397">
        <v>2.1726365237815619E-2</v>
      </c>
      <c r="G32" s="397">
        <v>0.25073399882560188</v>
      </c>
      <c r="H32" s="397">
        <v>0.65883734586024667</v>
      </c>
      <c r="I32" s="399">
        <v>6.6940692894891365E-2</v>
      </c>
    </row>
    <row r="33" spans="2:9" ht="15.75" x14ac:dyDescent="0.25">
      <c r="B33" s="279"/>
      <c r="C33" s="40" t="s">
        <v>27</v>
      </c>
      <c r="D33" s="396">
        <v>6.8426197458455523E-3</v>
      </c>
      <c r="E33" s="397">
        <v>2.1505376344086023E-2</v>
      </c>
      <c r="F33" s="397">
        <v>8.797653958944282E-2</v>
      </c>
      <c r="G33" s="397">
        <v>0.36656891495601174</v>
      </c>
      <c r="H33" s="397">
        <v>0.47800586510263932</v>
      </c>
      <c r="I33" s="399">
        <v>3.9100684261974585E-2</v>
      </c>
    </row>
    <row r="34" spans="2:9" ht="15.75" x14ac:dyDescent="0.25">
      <c r="B34" s="279"/>
      <c r="C34" s="40" t="s">
        <v>856</v>
      </c>
      <c r="D34" s="396">
        <v>3.4443168771526979E-3</v>
      </c>
      <c r="E34" s="397">
        <v>2.2962112514351322E-2</v>
      </c>
      <c r="F34" s="397">
        <v>5.8553386911595867E-2</v>
      </c>
      <c r="G34" s="397">
        <v>0.38117106773823189</v>
      </c>
      <c r="H34" s="397">
        <v>0.50172215843857637</v>
      </c>
      <c r="I34" s="399">
        <v>3.2146957520091848E-2</v>
      </c>
    </row>
    <row r="35" spans="2:9" ht="15.75" x14ac:dyDescent="0.25">
      <c r="B35" s="407" t="s">
        <v>174</v>
      </c>
      <c r="C35" s="236" t="s">
        <v>347</v>
      </c>
      <c r="D35" s="410">
        <v>1.1743981209630064E-3</v>
      </c>
      <c r="E35" s="411">
        <v>7.6335877862595417E-3</v>
      </c>
      <c r="F35" s="411">
        <v>3.3470346447445683E-2</v>
      </c>
      <c r="G35" s="411">
        <v>0.35290663534938344</v>
      </c>
      <c r="H35" s="411">
        <v>0.55901350557839102</v>
      </c>
      <c r="I35" s="412">
        <v>4.5801526717557252E-2</v>
      </c>
    </row>
    <row r="36" spans="2:9" ht="15.75" x14ac:dyDescent="0.25">
      <c r="B36" s="279"/>
      <c r="C36" s="40" t="s">
        <v>27</v>
      </c>
      <c r="D36" s="396">
        <v>5.8651026392961877E-3</v>
      </c>
      <c r="E36" s="397">
        <v>3.4213098729227759E-2</v>
      </c>
      <c r="F36" s="397">
        <v>0.11534701857282502</v>
      </c>
      <c r="G36" s="397">
        <v>0.40762463343108507</v>
      </c>
      <c r="H36" s="397">
        <v>0.4095796676441838</v>
      </c>
      <c r="I36" s="399">
        <v>2.7370478983382209E-2</v>
      </c>
    </row>
    <row r="37" spans="2:9" ht="15.75" x14ac:dyDescent="0.25">
      <c r="B37" s="281"/>
      <c r="C37" s="44" t="s">
        <v>856</v>
      </c>
      <c r="D37" s="402">
        <v>2.2962112514351321E-3</v>
      </c>
      <c r="E37" s="403">
        <v>3.0998851894374284E-2</v>
      </c>
      <c r="F37" s="403">
        <v>0.1044776119402985</v>
      </c>
      <c r="G37" s="403">
        <v>0.45694603903559128</v>
      </c>
      <c r="H37" s="403">
        <v>0.37772675086107921</v>
      </c>
      <c r="I37" s="404">
        <v>2.7554535017221583E-2</v>
      </c>
    </row>
    <row r="40" spans="2:9" ht="15.75" x14ac:dyDescent="0.25">
      <c r="C40" s="1273" t="s">
        <v>805</v>
      </c>
      <c r="D40" s="1274"/>
      <c r="E40" s="1274"/>
      <c r="F40" s="1274"/>
      <c r="G40" s="1274"/>
      <c r="H40" s="1275"/>
    </row>
    <row r="41" spans="2:9" x14ac:dyDescent="0.25">
      <c r="B41" s="276" t="s">
        <v>164</v>
      </c>
      <c r="C41" s="277" t="s">
        <v>165</v>
      </c>
      <c r="D41" s="277" t="s">
        <v>166</v>
      </c>
      <c r="E41" s="277" t="s">
        <v>167</v>
      </c>
      <c r="F41" s="277" t="s">
        <v>168</v>
      </c>
      <c r="G41" s="277" t="s">
        <v>169</v>
      </c>
      <c r="H41" s="278" t="s">
        <v>170</v>
      </c>
    </row>
    <row r="42" spans="2:9" x14ac:dyDescent="0.25">
      <c r="B42" s="345" t="s">
        <v>843</v>
      </c>
      <c r="C42" s="381">
        <v>0</v>
      </c>
      <c r="D42" s="141">
        <v>0</v>
      </c>
      <c r="E42" s="141">
        <v>2.0833333333333332E-2</v>
      </c>
      <c r="F42" s="141">
        <v>0.1875</v>
      </c>
      <c r="G42" s="141">
        <v>0.64583333333333337</v>
      </c>
      <c r="H42" s="280">
        <v>0.14583333333333334</v>
      </c>
      <c r="I42" s="162"/>
    </row>
    <row r="43" spans="2:9" x14ac:dyDescent="0.25">
      <c r="B43" s="345" t="s">
        <v>9</v>
      </c>
      <c r="C43" s="384">
        <v>0</v>
      </c>
      <c r="D43" s="141">
        <v>2.7027027027027029E-2</v>
      </c>
      <c r="E43" s="141">
        <v>0.12162162162162163</v>
      </c>
      <c r="F43" s="141">
        <v>0.52702702702702697</v>
      </c>
      <c r="G43" s="141">
        <v>0.32432432432432434</v>
      </c>
      <c r="H43" s="280">
        <v>0</v>
      </c>
      <c r="I43" s="162"/>
    </row>
    <row r="44" spans="2:9" x14ac:dyDescent="0.25">
      <c r="B44" s="345" t="s">
        <v>844</v>
      </c>
      <c r="C44" s="384">
        <v>0</v>
      </c>
      <c r="D44" s="141">
        <v>2.2222222222222223E-2</v>
      </c>
      <c r="E44" s="141">
        <v>8.8888888888888892E-2</v>
      </c>
      <c r="F44" s="141">
        <v>0.2</v>
      </c>
      <c r="G44" s="141">
        <v>0.6</v>
      </c>
      <c r="H44" s="280">
        <v>8.8888888888888892E-2</v>
      </c>
      <c r="I44" s="162"/>
    </row>
    <row r="45" spans="2:9" x14ac:dyDescent="0.25">
      <c r="B45" s="770" t="s">
        <v>306</v>
      </c>
      <c r="C45" s="596">
        <v>8.4459459459459464E-4</v>
      </c>
      <c r="D45" s="597">
        <v>1.0135135135135136E-2</v>
      </c>
      <c r="E45" s="597">
        <v>3.7162162162162164E-2</v>
      </c>
      <c r="F45" s="597">
        <v>0.27280405405405406</v>
      </c>
      <c r="G45" s="597">
        <v>0.60768581081081086</v>
      </c>
      <c r="H45" s="598">
        <v>7.1368243243243243E-2</v>
      </c>
      <c r="I45" s="162"/>
    </row>
    <row r="46" spans="2:9" x14ac:dyDescent="0.25">
      <c r="B46" s="769" t="s">
        <v>989</v>
      </c>
      <c r="C46" s="384">
        <v>0</v>
      </c>
      <c r="D46" s="141">
        <v>4.0871934604904629E-3</v>
      </c>
      <c r="E46" s="141">
        <v>1.4305177111716621E-2</v>
      </c>
      <c r="F46" s="141">
        <v>0.23092643051771117</v>
      </c>
      <c r="G46" s="141">
        <v>0.66553133514986373</v>
      </c>
      <c r="H46" s="280">
        <v>8.5149863760217978E-2</v>
      </c>
      <c r="I46" s="162"/>
    </row>
    <row r="47" spans="2:9" x14ac:dyDescent="0.25">
      <c r="B47" s="769" t="s">
        <v>246</v>
      </c>
      <c r="C47" s="384">
        <v>2.7359781121751026E-3</v>
      </c>
      <c r="D47" s="141">
        <v>2.4623803009575923E-2</v>
      </c>
      <c r="E47" s="141">
        <v>8.6183310533515731E-2</v>
      </c>
      <c r="F47" s="141">
        <v>0.35020519835841313</v>
      </c>
      <c r="G47" s="141">
        <v>0.48974008207934339</v>
      </c>
      <c r="H47" s="280">
        <v>4.6511627906976744E-2</v>
      </c>
      <c r="I47" s="162"/>
    </row>
    <row r="48" spans="2:9" ht="15.75" x14ac:dyDescent="0.25">
      <c r="B48" s="14" t="s">
        <v>855</v>
      </c>
      <c r="C48" s="384">
        <v>0</v>
      </c>
      <c r="D48" s="141">
        <v>0</v>
      </c>
      <c r="E48" s="141">
        <v>2.3668639053254437E-2</v>
      </c>
      <c r="F48" s="141">
        <v>0.30177514792899407</v>
      </c>
      <c r="G48" s="141">
        <v>0.61538461538461542</v>
      </c>
      <c r="H48" s="280">
        <v>5.9171597633136092E-2</v>
      </c>
      <c r="I48" s="162"/>
    </row>
    <row r="49" spans="2:9" x14ac:dyDescent="0.25">
      <c r="B49" s="770" t="s">
        <v>806</v>
      </c>
      <c r="C49" s="596">
        <v>0</v>
      </c>
      <c r="D49" s="597">
        <v>2.2935779816513763E-2</v>
      </c>
      <c r="E49" s="597">
        <v>7.1865443425076447E-2</v>
      </c>
      <c r="F49" s="597">
        <v>0.40978593272171254</v>
      </c>
      <c r="G49" s="597">
        <v>0.46788990825688076</v>
      </c>
      <c r="H49" s="598">
        <v>2.7522935779816515E-2</v>
      </c>
      <c r="I49" s="162"/>
    </row>
    <row r="50" spans="2:9" x14ac:dyDescent="0.25">
      <c r="B50" s="769" t="s">
        <v>989</v>
      </c>
      <c r="C50" s="384">
        <v>0</v>
      </c>
      <c r="D50" s="141">
        <v>0</v>
      </c>
      <c r="E50" s="141">
        <v>6.5934065934065936E-2</v>
      </c>
      <c r="F50" s="141">
        <v>0.50549450549450547</v>
      </c>
      <c r="G50" s="141">
        <v>0.42857142857142855</v>
      </c>
      <c r="H50" s="280">
        <v>0</v>
      </c>
      <c r="I50" s="162"/>
    </row>
    <row r="51" spans="2:9" x14ac:dyDescent="0.25">
      <c r="B51" s="769" t="s">
        <v>246</v>
      </c>
      <c r="C51" s="384">
        <v>0</v>
      </c>
      <c r="D51" s="141">
        <v>2.7777777777777776E-2</v>
      </c>
      <c r="E51" s="141">
        <v>7.8703703703703706E-2</v>
      </c>
      <c r="F51" s="141">
        <v>0.38425925925925924</v>
      </c>
      <c r="G51" s="141">
        <v>0.45370370370370372</v>
      </c>
      <c r="H51" s="280">
        <v>5.5555555555555552E-2</v>
      </c>
      <c r="I51" s="162"/>
    </row>
    <row r="52" spans="2:9" ht="15.75" x14ac:dyDescent="0.25">
      <c r="B52" s="14" t="s">
        <v>855</v>
      </c>
      <c r="C52" s="384">
        <v>0</v>
      </c>
      <c r="D52" s="141">
        <v>2.5936599423631124E-2</v>
      </c>
      <c r="E52" s="141">
        <v>6.9164265129683003E-2</v>
      </c>
      <c r="F52" s="141">
        <v>0.40057636887608067</v>
      </c>
      <c r="G52" s="141">
        <v>0.48703170028818443</v>
      </c>
      <c r="H52" s="280">
        <v>1.7291066282420751E-2</v>
      </c>
      <c r="I52" s="162"/>
    </row>
    <row r="53" spans="2:9" ht="15.75" x14ac:dyDescent="0.25">
      <c r="B53" s="14" t="s">
        <v>14</v>
      </c>
      <c r="C53" s="384">
        <v>0</v>
      </c>
      <c r="D53" s="141">
        <v>3.787878787878788E-3</v>
      </c>
      <c r="E53" s="141">
        <v>8.3333333333333329E-2</v>
      </c>
      <c r="F53" s="141">
        <v>0.375</v>
      </c>
      <c r="G53" s="141">
        <v>0.51893939393939392</v>
      </c>
      <c r="H53" s="280">
        <v>1.893939393939394E-2</v>
      </c>
      <c r="I53" s="162"/>
    </row>
    <row r="54" spans="2:9" ht="15.75" x14ac:dyDescent="0.25">
      <c r="B54" s="14" t="s">
        <v>15</v>
      </c>
      <c r="C54" s="384">
        <v>0</v>
      </c>
      <c r="D54" s="141">
        <v>0</v>
      </c>
      <c r="E54" s="141">
        <v>0.14285714285714285</v>
      </c>
      <c r="F54" s="141">
        <v>0.30612244897959184</v>
      </c>
      <c r="G54" s="141">
        <v>0.53061224489795922</v>
      </c>
      <c r="H54" s="280">
        <v>2.0408163265306121E-2</v>
      </c>
      <c r="I54" s="162"/>
    </row>
    <row r="55" spans="2:9" x14ac:dyDescent="0.25">
      <c r="B55" s="771" t="s">
        <v>282</v>
      </c>
      <c r="C55" s="772">
        <v>5.5586436909394106E-4</v>
      </c>
      <c r="D55" s="773">
        <v>1.1951083935519732E-2</v>
      </c>
      <c r="E55" s="773">
        <v>5.00277932184547E-2</v>
      </c>
      <c r="F55" s="773">
        <v>0.30655919955530853</v>
      </c>
      <c r="G55" s="773">
        <v>0.57031684269038352</v>
      </c>
      <c r="H55" s="774">
        <v>6.0589216231239577E-2</v>
      </c>
      <c r="I55" s="162"/>
    </row>
    <row r="56" spans="2:9" x14ac:dyDescent="0.25">
      <c r="I56" s="162"/>
    </row>
    <row r="57" spans="2:9" x14ac:dyDescent="0.25">
      <c r="I57" s="162"/>
    </row>
    <row r="58" spans="2:9" ht="15.75" x14ac:dyDescent="0.25">
      <c r="C58" s="1273" t="s">
        <v>172</v>
      </c>
      <c r="D58" s="1274"/>
      <c r="E58" s="1274"/>
      <c r="F58" s="1274"/>
      <c r="G58" s="1274"/>
      <c r="H58" s="1275"/>
      <c r="I58" s="162"/>
    </row>
    <row r="59" spans="2:9" x14ac:dyDescent="0.25">
      <c r="B59" s="276" t="s">
        <v>164</v>
      </c>
      <c r="C59" s="277" t="s">
        <v>165</v>
      </c>
      <c r="D59" s="277" t="s">
        <v>166</v>
      </c>
      <c r="E59" s="277" t="s">
        <v>167</v>
      </c>
      <c r="F59" s="277" t="s">
        <v>168</v>
      </c>
      <c r="G59" s="277" t="s">
        <v>169</v>
      </c>
      <c r="H59" s="278" t="s">
        <v>170</v>
      </c>
      <c r="I59" s="162"/>
    </row>
    <row r="60" spans="2:9" x14ac:dyDescent="0.25">
      <c r="B60" s="345" t="s">
        <v>843</v>
      </c>
      <c r="C60" s="381">
        <v>0</v>
      </c>
      <c r="D60" s="141">
        <v>1.3888888888888888E-2</v>
      </c>
      <c r="E60" s="141">
        <v>3.4722222222222224E-2</v>
      </c>
      <c r="F60" s="141">
        <v>0.25694444444444442</v>
      </c>
      <c r="G60" s="141">
        <v>0.59027777777777779</v>
      </c>
      <c r="H60" s="280">
        <v>0.10416666666666667</v>
      </c>
      <c r="I60" s="162"/>
    </row>
    <row r="61" spans="2:9" x14ac:dyDescent="0.25">
      <c r="B61" s="345" t="s">
        <v>9</v>
      </c>
      <c r="C61" s="384">
        <v>0</v>
      </c>
      <c r="D61" s="141">
        <v>0</v>
      </c>
      <c r="E61" s="141">
        <v>0.12162162162162163</v>
      </c>
      <c r="F61" s="141">
        <v>0.58108108108108103</v>
      </c>
      <c r="G61" s="141">
        <v>0.29729729729729731</v>
      </c>
      <c r="H61" s="280">
        <v>0</v>
      </c>
      <c r="I61" s="162"/>
    </row>
    <row r="62" spans="2:9" x14ac:dyDescent="0.25">
      <c r="B62" s="345" t="s">
        <v>844</v>
      </c>
      <c r="C62" s="384">
        <v>0</v>
      </c>
      <c r="D62" s="141">
        <v>4.5454545454545456E-2</v>
      </c>
      <c r="E62" s="141">
        <v>2.2727272727272728E-2</v>
      </c>
      <c r="F62" s="141">
        <v>0.25</v>
      </c>
      <c r="G62" s="141">
        <v>0.63636363636363635</v>
      </c>
      <c r="H62" s="280">
        <v>4.5454545454545456E-2</v>
      </c>
      <c r="I62" s="162"/>
    </row>
    <row r="63" spans="2:9" x14ac:dyDescent="0.25">
      <c r="B63" s="770" t="s">
        <v>306</v>
      </c>
      <c r="C63" s="596">
        <v>1.2674271229404308E-3</v>
      </c>
      <c r="D63" s="597">
        <v>7.6045627376425855E-3</v>
      </c>
      <c r="E63" s="597">
        <v>4.7739754964089567E-2</v>
      </c>
      <c r="F63" s="597">
        <v>0.33755809040980145</v>
      </c>
      <c r="G63" s="597">
        <v>0.57076468103084077</v>
      </c>
      <c r="H63" s="598">
        <v>3.5065483734685259E-2</v>
      </c>
      <c r="I63" s="162"/>
    </row>
    <row r="64" spans="2:9" x14ac:dyDescent="0.25">
      <c r="B64" s="769" t="s">
        <v>989</v>
      </c>
      <c r="C64" s="384">
        <v>6.8166325835037494E-4</v>
      </c>
      <c r="D64" s="141">
        <v>4.0899795501022499E-3</v>
      </c>
      <c r="E64" s="141">
        <v>1.7723244717109749E-2</v>
      </c>
      <c r="F64" s="141">
        <v>0.30879345603271985</v>
      </c>
      <c r="G64" s="141">
        <v>0.63394683026584864</v>
      </c>
      <c r="H64" s="280">
        <v>3.4764826175869123E-2</v>
      </c>
      <c r="I64" s="162"/>
    </row>
    <row r="65" spans="2:9" x14ac:dyDescent="0.25">
      <c r="B65" s="769" t="s">
        <v>246</v>
      </c>
      <c r="C65" s="384">
        <v>2.7359781121751026E-3</v>
      </c>
      <c r="D65" s="141">
        <v>1.5047879616963064E-2</v>
      </c>
      <c r="E65" s="141">
        <v>9.8495212038303692E-2</v>
      </c>
      <c r="F65" s="141">
        <v>0.38714090287277703</v>
      </c>
      <c r="G65" s="141">
        <v>0.46648426812585497</v>
      </c>
      <c r="H65" s="280">
        <v>3.0095759233926128E-2</v>
      </c>
      <c r="I65" s="162"/>
    </row>
    <row r="66" spans="2:9" ht="15.75" x14ac:dyDescent="0.25">
      <c r="B66" s="14" t="s">
        <v>855</v>
      </c>
      <c r="C66" s="384">
        <v>0</v>
      </c>
      <c r="D66" s="141">
        <v>5.9171597633136093E-3</v>
      </c>
      <c r="E66" s="141">
        <v>8.8757396449704137E-2</v>
      </c>
      <c r="F66" s="141">
        <v>0.37278106508875741</v>
      </c>
      <c r="G66" s="141">
        <v>0.47337278106508873</v>
      </c>
      <c r="H66" s="280">
        <v>5.9171597633136092E-2</v>
      </c>
      <c r="I66" s="162"/>
    </row>
    <row r="67" spans="2:9" x14ac:dyDescent="0.25">
      <c r="B67" s="770" t="s">
        <v>806</v>
      </c>
      <c r="C67" s="596">
        <v>1.5290519877675841E-3</v>
      </c>
      <c r="D67" s="597">
        <v>1.6819571865443424E-2</v>
      </c>
      <c r="E67" s="597">
        <v>6.4220183486238536E-2</v>
      </c>
      <c r="F67" s="597">
        <v>0.47553516819571867</v>
      </c>
      <c r="G67" s="597">
        <v>0.41437308868501527</v>
      </c>
      <c r="H67" s="598">
        <v>2.7522935779816515E-2</v>
      </c>
      <c r="I67" s="162"/>
    </row>
    <row r="68" spans="2:9" x14ac:dyDescent="0.25">
      <c r="B68" s="769" t="s">
        <v>989</v>
      </c>
      <c r="C68" s="384">
        <v>0</v>
      </c>
      <c r="D68" s="141">
        <v>0</v>
      </c>
      <c r="E68" s="141">
        <v>5.4945054945054944E-2</v>
      </c>
      <c r="F68" s="141">
        <v>0.48351648351648352</v>
      </c>
      <c r="G68" s="141">
        <v>0.46153846153846156</v>
      </c>
      <c r="H68" s="280">
        <v>0</v>
      </c>
      <c r="I68" s="162"/>
    </row>
    <row r="69" spans="2:9" x14ac:dyDescent="0.25">
      <c r="B69" s="769" t="s">
        <v>246</v>
      </c>
      <c r="C69" s="384">
        <v>0</v>
      </c>
      <c r="D69" s="141">
        <v>2.7777777777777776E-2</v>
      </c>
      <c r="E69" s="141">
        <v>6.9444444444444448E-2</v>
      </c>
      <c r="F69" s="141">
        <v>0.43981481481481483</v>
      </c>
      <c r="G69" s="141">
        <v>0.41666666666666669</v>
      </c>
      <c r="H69" s="280">
        <v>4.6296296296296294E-2</v>
      </c>
      <c r="I69" s="162"/>
    </row>
    <row r="70" spans="2:9" ht="15.75" x14ac:dyDescent="0.25">
      <c r="B70" s="14" t="s">
        <v>855</v>
      </c>
      <c r="C70" s="384">
        <v>2.881844380403458E-3</v>
      </c>
      <c r="D70" s="141">
        <v>1.4409221902017291E-2</v>
      </c>
      <c r="E70" s="141">
        <v>6.3400576368876083E-2</v>
      </c>
      <c r="F70" s="141">
        <v>0.49567723342939479</v>
      </c>
      <c r="G70" s="141">
        <v>0.40057636887608067</v>
      </c>
      <c r="H70" s="280">
        <v>2.3054755043227664E-2</v>
      </c>
      <c r="I70" s="162"/>
    </row>
    <row r="71" spans="2:9" ht="15.75" x14ac:dyDescent="0.25">
      <c r="B71" s="14" t="s">
        <v>14</v>
      </c>
      <c r="C71" s="384">
        <v>0</v>
      </c>
      <c r="D71" s="141">
        <v>3.787878787878788E-3</v>
      </c>
      <c r="E71" s="141">
        <v>7.575757575757576E-2</v>
      </c>
      <c r="F71" s="141">
        <v>0.42803030303030304</v>
      </c>
      <c r="G71" s="141">
        <v>0.48863636363636365</v>
      </c>
      <c r="H71" s="280">
        <v>3.787878787878788E-3</v>
      </c>
      <c r="I71" s="162"/>
    </row>
    <row r="72" spans="2:9" ht="15.75" x14ac:dyDescent="0.25">
      <c r="B72" s="14" t="s">
        <v>15</v>
      </c>
      <c r="C72" s="384">
        <v>0</v>
      </c>
      <c r="D72" s="141">
        <v>0</v>
      </c>
      <c r="E72" s="141">
        <v>0.12244897959183673</v>
      </c>
      <c r="F72" s="141">
        <v>0.30612244897959184</v>
      </c>
      <c r="G72" s="141">
        <v>0.5714285714285714</v>
      </c>
      <c r="H72" s="280">
        <v>0</v>
      </c>
      <c r="I72" s="162"/>
    </row>
    <row r="73" spans="2:9" x14ac:dyDescent="0.25">
      <c r="B73" s="771" t="s">
        <v>282</v>
      </c>
      <c r="C73" s="772">
        <v>1.1123470522803114E-3</v>
      </c>
      <c r="D73" s="773">
        <v>9.4549499443826474E-3</v>
      </c>
      <c r="E73" s="773">
        <v>5.4505005561735265E-2</v>
      </c>
      <c r="F73" s="773">
        <v>0.36957730812013351</v>
      </c>
      <c r="G73" s="773">
        <v>0.532258064516129</v>
      </c>
      <c r="H73" s="774">
        <v>3.3092324805339267E-2</v>
      </c>
      <c r="I73" s="162"/>
    </row>
    <row r="74" spans="2:9" x14ac:dyDescent="0.25">
      <c r="I74" s="162"/>
    </row>
    <row r="75" spans="2:9" x14ac:dyDescent="0.25">
      <c r="I75" s="162"/>
    </row>
    <row r="76" spans="2:9" ht="15.75" x14ac:dyDescent="0.25">
      <c r="C76" s="1273" t="s">
        <v>173</v>
      </c>
      <c r="D76" s="1274"/>
      <c r="E76" s="1274"/>
      <c r="F76" s="1274"/>
      <c r="G76" s="1274"/>
      <c r="H76" s="1275"/>
      <c r="I76" s="162"/>
    </row>
    <row r="77" spans="2:9" x14ac:dyDescent="0.25">
      <c r="B77" s="276" t="s">
        <v>164</v>
      </c>
      <c r="C77" s="277" t="s">
        <v>165</v>
      </c>
      <c r="D77" s="277" t="s">
        <v>166</v>
      </c>
      <c r="E77" s="277" t="s">
        <v>167</v>
      </c>
      <c r="F77" s="277" t="s">
        <v>168</v>
      </c>
      <c r="G77" s="277" t="s">
        <v>169</v>
      </c>
      <c r="H77" s="278" t="s">
        <v>170</v>
      </c>
      <c r="I77" s="162"/>
    </row>
    <row r="78" spans="2:9" x14ac:dyDescent="0.25">
      <c r="B78" s="345" t="s">
        <v>843</v>
      </c>
      <c r="C78" s="381">
        <v>0</v>
      </c>
      <c r="D78" s="141">
        <v>6.9444444444444441E-3</v>
      </c>
      <c r="E78" s="141">
        <v>2.7777777777777776E-2</v>
      </c>
      <c r="F78" s="141">
        <v>0.16666666666666666</v>
      </c>
      <c r="G78" s="141">
        <v>0.65277777777777779</v>
      </c>
      <c r="H78" s="280">
        <v>0.14583333333333334</v>
      </c>
      <c r="I78" s="162"/>
    </row>
    <row r="79" spans="2:9" x14ac:dyDescent="0.25">
      <c r="B79" s="345" t="s">
        <v>9</v>
      </c>
      <c r="C79" s="384">
        <v>0</v>
      </c>
      <c r="D79" s="141">
        <v>6.7567567567567571E-2</v>
      </c>
      <c r="E79" s="141">
        <v>9.45945945945946E-2</v>
      </c>
      <c r="F79" s="141">
        <v>0.45945945945945948</v>
      </c>
      <c r="G79" s="141">
        <v>0.3783783783783784</v>
      </c>
      <c r="H79" s="280">
        <v>0</v>
      </c>
    </row>
    <row r="80" spans="2:9" x14ac:dyDescent="0.25">
      <c r="B80" s="345" t="s">
        <v>844</v>
      </c>
      <c r="C80" s="384">
        <v>0</v>
      </c>
      <c r="D80" s="141">
        <v>0</v>
      </c>
      <c r="E80" s="141">
        <v>0</v>
      </c>
      <c r="F80" s="141">
        <v>0.4</v>
      </c>
      <c r="G80" s="141">
        <v>0.51111111111111107</v>
      </c>
      <c r="H80" s="280">
        <v>8.8888888888888892E-2</v>
      </c>
    </row>
    <row r="81" spans="2:8" x14ac:dyDescent="0.25">
      <c r="B81" s="770" t="s">
        <v>306</v>
      </c>
      <c r="C81" s="596">
        <v>2.1123785382340513E-3</v>
      </c>
      <c r="D81" s="597">
        <v>6.3371356147021544E-3</v>
      </c>
      <c r="E81" s="597">
        <v>4.140261934938741E-2</v>
      </c>
      <c r="F81" s="597">
        <v>0.27545416138572032</v>
      </c>
      <c r="G81" s="597">
        <v>0.61639205745669623</v>
      </c>
      <c r="H81" s="598">
        <v>5.8301647655259824E-2</v>
      </c>
    </row>
    <row r="82" spans="2:8" x14ac:dyDescent="0.25">
      <c r="B82" s="769" t="s">
        <v>989</v>
      </c>
      <c r="C82" s="384">
        <v>0</v>
      </c>
      <c r="D82" s="141">
        <v>1.3633265167007499E-3</v>
      </c>
      <c r="E82" s="141">
        <v>1.5678254942058625E-2</v>
      </c>
      <c r="F82" s="141">
        <v>0.23790047716428084</v>
      </c>
      <c r="G82" s="141">
        <v>0.67893660531697342</v>
      </c>
      <c r="H82" s="280">
        <v>6.6121336059986366E-2</v>
      </c>
    </row>
    <row r="83" spans="2:8" x14ac:dyDescent="0.25">
      <c r="B83" s="769" t="s">
        <v>246</v>
      </c>
      <c r="C83" s="384">
        <v>6.8399452804377564E-3</v>
      </c>
      <c r="D83" s="141">
        <v>1.7783857729138167E-2</v>
      </c>
      <c r="E83" s="141">
        <v>9.0287277701778385E-2</v>
      </c>
      <c r="F83" s="141">
        <v>0.34610123119015046</v>
      </c>
      <c r="G83" s="141">
        <v>0.49521203830369359</v>
      </c>
      <c r="H83" s="280">
        <v>4.3775649794801641E-2</v>
      </c>
    </row>
    <row r="84" spans="2:8" x14ac:dyDescent="0.25">
      <c r="B84" s="769" t="s">
        <v>855</v>
      </c>
      <c r="C84" s="384">
        <v>0</v>
      </c>
      <c r="D84" s="141">
        <v>0</v>
      </c>
      <c r="E84" s="141">
        <v>5.3254437869822487E-2</v>
      </c>
      <c r="F84" s="141">
        <v>0.29585798816568049</v>
      </c>
      <c r="G84" s="141">
        <v>0.59763313609467461</v>
      </c>
      <c r="H84" s="280">
        <v>5.3254437869822487E-2</v>
      </c>
    </row>
    <row r="85" spans="2:8" x14ac:dyDescent="0.25">
      <c r="B85" s="770" t="s">
        <v>806</v>
      </c>
      <c r="C85" s="596">
        <v>7.6452599388379203E-3</v>
      </c>
      <c r="D85" s="597">
        <v>2.5993883792048929E-2</v>
      </c>
      <c r="E85" s="597">
        <v>6.4220183486238536E-2</v>
      </c>
      <c r="F85" s="597">
        <v>0.44189602446483178</v>
      </c>
      <c r="G85" s="597">
        <v>0.43730886850152906</v>
      </c>
      <c r="H85" s="598">
        <v>2.2935779816513763E-2</v>
      </c>
    </row>
    <row r="86" spans="2:8" x14ac:dyDescent="0.25">
      <c r="B86" s="769" t="s">
        <v>989</v>
      </c>
      <c r="C86" s="384">
        <v>0</v>
      </c>
      <c r="D86" s="141">
        <v>0</v>
      </c>
      <c r="E86" s="141">
        <v>7.6923076923076927E-2</v>
      </c>
      <c r="F86" s="141">
        <v>0.46153846153846156</v>
      </c>
      <c r="G86" s="141">
        <v>0.46153846153846156</v>
      </c>
      <c r="H86" s="280">
        <v>0</v>
      </c>
    </row>
    <row r="87" spans="2:8" x14ac:dyDescent="0.25">
      <c r="B87" s="769" t="s">
        <v>246</v>
      </c>
      <c r="C87" s="384">
        <v>9.2592592592592587E-3</v>
      </c>
      <c r="D87" s="141">
        <v>2.3148148148148147E-2</v>
      </c>
      <c r="E87" s="141">
        <v>7.407407407407407E-2</v>
      </c>
      <c r="F87" s="141">
        <v>0.42129629629629628</v>
      </c>
      <c r="G87" s="141">
        <v>0.43981481481481483</v>
      </c>
      <c r="H87" s="280">
        <v>3.2407407407407406E-2</v>
      </c>
    </row>
    <row r="88" spans="2:8" x14ac:dyDescent="0.25">
      <c r="B88" s="769" t="s">
        <v>855</v>
      </c>
      <c r="C88" s="384">
        <v>8.6455331412103754E-3</v>
      </c>
      <c r="D88" s="141">
        <v>3.4582132564841501E-2</v>
      </c>
      <c r="E88" s="141">
        <v>5.4755043227665709E-2</v>
      </c>
      <c r="F88" s="141">
        <v>0.44956772334293948</v>
      </c>
      <c r="G88" s="141">
        <v>0.42939481268011526</v>
      </c>
      <c r="H88" s="280">
        <v>2.3054755043227664E-2</v>
      </c>
    </row>
    <row r="89" spans="2:8" ht="15.75" x14ac:dyDescent="0.25">
      <c r="B89" s="14" t="s">
        <v>14</v>
      </c>
      <c r="C89" s="384">
        <v>0</v>
      </c>
      <c r="D89" s="141">
        <v>1.893939393939394E-2</v>
      </c>
      <c r="E89" s="141">
        <v>9.0909090909090912E-2</v>
      </c>
      <c r="F89" s="141">
        <v>0.375</v>
      </c>
      <c r="G89" s="141">
        <v>0.50378787878787878</v>
      </c>
      <c r="H89" s="280">
        <v>1.1363636363636364E-2</v>
      </c>
    </row>
    <row r="90" spans="2:8" ht="15.75" x14ac:dyDescent="0.25">
      <c r="B90" s="14" t="s">
        <v>15</v>
      </c>
      <c r="C90" s="384">
        <v>0</v>
      </c>
      <c r="D90" s="141">
        <v>4.0816326530612242E-2</v>
      </c>
      <c r="E90" s="141">
        <v>6.1224489795918366E-2</v>
      </c>
      <c r="F90" s="141">
        <v>0.36734693877551022</v>
      </c>
      <c r="G90" s="141">
        <v>0.51020408163265307</v>
      </c>
      <c r="H90" s="280">
        <v>2.0408163265306121E-2</v>
      </c>
    </row>
    <row r="91" spans="2:8" x14ac:dyDescent="0.25">
      <c r="B91" s="771" t="s">
        <v>282</v>
      </c>
      <c r="C91" s="772">
        <v>2.7800945232137894E-3</v>
      </c>
      <c r="D91" s="773">
        <v>1.2510425354462052E-2</v>
      </c>
      <c r="E91" s="773">
        <v>4.9485682513205446E-2</v>
      </c>
      <c r="F91" s="773">
        <v>0.31526271893244373</v>
      </c>
      <c r="G91" s="773">
        <v>0.56936335835418406</v>
      </c>
      <c r="H91" s="774">
        <v>5.0597720322490963E-2</v>
      </c>
    </row>
    <row r="94" spans="2:8" ht="15.75" x14ac:dyDescent="0.25">
      <c r="C94" s="1273" t="s">
        <v>174</v>
      </c>
      <c r="D94" s="1274"/>
      <c r="E94" s="1274"/>
      <c r="F94" s="1274"/>
      <c r="G94" s="1274"/>
      <c r="H94" s="1275"/>
    </row>
    <row r="95" spans="2:8" x14ac:dyDescent="0.25">
      <c r="B95" s="276" t="s">
        <v>164</v>
      </c>
      <c r="C95" s="277" t="s">
        <v>165</v>
      </c>
      <c r="D95" s="277" t="s">
        <v>166</v>
      </c>
      <c r="E95" s="277" t="s">
        <v>167</v>
      </c>
      <c r="F95" s="277" t="s">
        <v>168</v>
      </c>
      <c r="G95" s="277" t="s">
        <v>169</v>
      </c>
      <c r="H95" s="278" t="s">
        <v>170</v>
      </c>
    </row>
    <row r="96" spans="2:8" x14ac:dyDescent="0.25">
      <c r="B96" s="345" t="s">
        <v>843</v>
      </c>
      <c r="C96" s="381">
        <v>0</v>
      </c>
      <c r="D96" s="141">
        <v>1.3888888888888888E-2</v>
      </c>
      <c r="E96" s="141">
        <v>2.0833333333333332E-2</v>
      </c>
      <c r="F96" s="141">
        <v>0.29166666666666669</v>
      </c>
      <c r="G96" s="141">
        <v>0.57638888888888884</v>
      </c>
      <c r="H96" s="280">
        <v>9.7222222222222224E-2</v>
      </c>
    </row>
    <row r="97" spans="2:9" x14ac:dyDescent="0.25">
      <c r="B97" s="345" t="s">
        <v>9</v>
      </c>
      <c r="C97" s="384">
        <v>0</v>
      </c>
      <c r="D97" s="141">
        <v>9.45945945945946E-2</v>
      </c>
      <c r="E97" s="141">
        <v>0.10810810810810811</v>
      </c>
      <c r="F97" s="141">
        <v>0.5</v>
      </c>
      <c r="G97" s="141">
        <v>0.29729729729729731</v>
      </c>
      <c r="H97" s="280">
        <v>0</v>
      </c>
    </row>
    <row r="98" spans="2:9" x14ac:dyDescent="0.25">
      <c r="B98" s="345" t="s">
        <v>844</v>
      </c>
      <c r="C98" s="384">
        <v>0</v>
      </c>
      <c r="D98" s="141">
        <v>2.2222222222222223E-2</v>
      </c>
      <c r="E98" s="141">
        <v>0.1111111111111111</v>
      </c>
      <c r="F98" s="141">
        <v>0.35555555555555557</v>
      </c>
      <c r="G98" s="141">
        <v>0.44444444444444442</v>
      </c>
      <c r="H98" s="280">
        <v>6.6666666666666666E-2</v>
      </c>
    </row>
    <row r="99" spans="2:9" x14ac:dyDescent="0.25">
      <c r="B99" s="770" t="s">
        <v>306</v>
      </c>
      <c r="C99" s="596">
        <v>3.3798056611744824E-3</v>
      </c>
      <c r="D99" s="597">
        <v>1.309674693705112E-2</v>
      </c>
      <c r="E99" s="597">
        <v>5.9146599070553446E-2</v>
      </c>
      <c r="F99" s="597">
        <v>0.35572454583861429</v>
      </c>
      <c r="G99" s="597">
        <v>0.52767215885086605</v>
      </c>
      <c r="H99" s="598">
        <v>4.0980143641740602E-2</v>
      </c>
    </row>
    <row r="100" spans="2:9" x14ac:dyDescent="0.25">
      <c r="B100" s="769" t="s">
        <v>989</v>
      </c>
      <c r="C100" s="384">
        <v>1.3633265167007499E-3</v>
      </c>
      <c r="D100" s="141">
        <v>6.1349693251533744E-3</v>
      </c>
      <c r="E100" s="141">
        <v>2.8629856850715747E-2</v>
      </c>
      <c r="F100" s="141">
        <v>0.33469665985003411</v>
      </c>
      <c r="G100" s="141">
        <v>0.58418541240627131</v>
      </c>
      <c r="H100" s="280">
        <v>4.4989775051124746E-2</v>
      </c>
    </row>
    <row r="101" spans="2:9" x14ac:dyDescent="0.25">
      <c r="B101" s="769" t="s">
        <v>246</v>
      </c>
      <c r="C101" s="384">
        <v>8.2079343365253077E-3</v>
      </c>
      <c r="D101" s="141">
        <v>3.0095759233926128E-2</v>
      </c>
      <c r="E101" s="141">
        <v>0.11627906976744186</v>
      </c>
      <c r="F101" s="141">
        <v>0.38166894664842682</v>
      </c>
      <c r="G101" s="141">
        <v>0.43365253077975374</v>
      </c>
      <c r="H101" s="280">
        <v>3.0095759233926128E-2</v>
      </c>
    </row>
    <row r="102" spans="2:9" x14ac:dyDescent="0.25">
      <c r="B102" s="769" t="s">
        <v>855</v>
      </c>
      <c r="C102" s="384">
        <v>0</v>
      </c>
      <c r="D102" s="141">
        <v>0</v>
      </c>
      <c r="E102" s="141">
        <v>7.6923076923076927E-2</v>
      </c>
      <c r="F102" s="141">
        <v>0.42603550295857989</v>
      </c>
      <c r="G102" s="141">
        <v>0.4437869822485207</v>
      </c>
      <c r="H102" s="280">
        <v>5.3254437869822487E-2</v>
      </c>
    </row>
    <row r="103" spans="2:9" x14ac:dyDescent="0.25">
      <c r="B103" s="770" t="s">
        <v>806</v>
      </c>
      <c r="C103" s="596">
        <v>3.0581039755351682E-3</v>
      </c>
      <c r="D103" s="597">
        <v>4.2813455657492352E-2</v>
      </c>
      <c r="E103" s="597">
        <v>9.7859327217125383E-2</v>
      </c>
      <c r="F103" s="597">
        <v>0.53058103975535165</v>
      </c>
      <c r="G103" s="597">
        <v>0.3058103975535168</v>
      </c>
      <c r="H103" s="598">
        <v>1.9877675840978593E-2</v>
      </c>
    </row>
    <row r="104" spans="2:9" x14ac:dyDescent="0.25">
      <c r="B104" s="769" t="s">
        <v>989</v>
      </c>
      <c r="C104" s="384">
        <v>0</v>
      </c>
      <c r="D104" s="141">
        <v>0</v>
      </c>
      <c r="E104" s="141">
        <v>8.7912087912087919E-2</v>
      </c>
      <c r="F104" s="141">
        <v>0.69230769230769229</v>
      </c>
      <c r="G104" s="141">
        <v>0.21978021978021978</v>
      </c>
      <c r="H104" s="280">
        <v>0</v>
      </c>
    </row>
    <row r="105" spans="2:9" x14ac:dyDescent="0.25">
      <c r="B105" s="769" t="s">
        <v>246</v>
      </c>
      <c r="C105" s="384">
        <v>0</v>
      </c>
      <c r="D105" s="141">
        <v>4.6296296296296294E-2</v>
      </c>
      <c r="E105" s="141">
        <v>0.10185185185185185</v>
      </c>
      <c r="F105" s="141">
        <v>0.48148148148148145</v>
      </c>
      <c r="G105" s="141">
        <v>0.34722222222222221</v>
      </c>
      <c r="H105" s="280">
        <v>2.3148148148148147E-2</v>
      </c>
      <c r="I105" s="162"/>
    </row>
    <row r="106" spans="2:9" x14ac:dyDescent="0.25">
      <c r="B106" s="769" t="s">
        <v>855</v>
      </c>
      <c r="C106" s="384">
        <v>5.763688760806916E-3</v>
      </c>
      <c r="D106" s="141">
        <v>5.1873198847262249E-2</v>
      </c>
      <c r="E106" s="141">
        <v>9.7982708933717577E-2</v>
      </c>
      <c r="F106" s="141">
        <v>0.51873198847262247</v>
      </c>
      <c r="G106" s="141">
        <v>0.30259365994236309</v>
      </c>
      <c r="H106" s="280">
        <v>2.3054755043227664E-2</v>
      </c>
    </row>
    <row r="107" spans="2:9" ht="15.75" x14ac:dyDescent="0.25">
      <c r="B107" s="14" t="s">
        <v>14</v>
      </c>
      <c r="C107" s="384">
        <v>0</v>
      </c>
      <c r="D107" s="141">
        <v>1.5151515151515152E-2</v>
      </c>
      <c r="E107" s="141">
        <v>0.1553030303030303</v>
      </c>
      <c r="F107" s="141">
        <v>0.43560606060606061</v>
      </c>
      <c r="G107" s="141">
        <v>0.38257575757575757</v>
      </c>
      <c r="H107" s="280">
        <v>1.1363636363636364E-2</v>
      </c>
    </row>
    <row r="108" spans="2:9" ht="15.75" x14ac:dyDescent="0.25">
      <c r="B108" s="14" t="s">
        <v>15</v>
      </c>
      <c r="C108" s="384">
        <v>0</v>
      </c>
      <c r="D108" s="141">
        <v>4.0816326530612242E-2</v>
      </c>
      <c r="E108" s="141">
        <v>0.10204081632653061</v>
      </c>
      <c r="F108" s="141">
        <v>0.34693877551020408</v>
      </c>
      <c r="G108" s="141">
        <v>0.51020408163265307</v>
      </c>
      <c r="H108" s="280">
        <v>0</v>
      </c>
    </row>
    <row r="109" spans="2:9" x14ac:dyDescent="0.25">
      <c r="B109" s="771" t="s">
        <v>282</v>
      </c>
      <c r="C109" s="772">
        <v>2.7800945232137894E-3</v>
      </c>
      <c r="D109" s="773">
        <v>2.0850708924103418E-2</v>
      </c>
      <c r="E109" s="773">
        <v>7.3950514317486796E-2</v>
      </c>
      <c r="F109" s="773">
        <v>0.39366138448707255</v>
      </c>
      <c r="G109" s="773">
        <v>0.47261606894634417</v>
      </c>
      <c r="H109" s="774">
        <v>3.6141228801779259E-2</v>
      </c>
    </row>
    <row r="110" spans="2:9" x14ac:dyDescent="0.25">
      <c r="B110" s="500"/>
      <c r="C110" s="289"/>
      <c r="D110" s="289"/>
      <c r="E110" s="289"/>
      <c r="F110" s="289"/>
      <c r="G110" s="289"/>
      <c r="H110" s="289"/>
    </row>
  </sheetData>
  <mergeCells count="4">
    <mergeCell ref="C40:H40"/>
    <mergeCell ref="C58:H58"/>
    <mergeCell ref="C76:H76"/>
    <mergeCell ref="C94:H94"/>
  </mergeCells>
  <pageMargins left="0.25" right="0.25" top="0.75" bottom="0.75" header="0.3" footer="0.3"/>
  <pageSetup paperSize="9" scale="76"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2" tint="-0.249977111117893"/>
    <pageSetUpPr fitToPage="1"/>
  </sheetPr>
  <dimension ref="A1:K47"/>
  <sheetViews>
    <sheetView workbookViewId="0">
      <selection activeCell="M14" sqref="M14"/>
    </sheetView>
  </sheetViews>
  <sheetFormatPr defaultRowHeight="15" x14ac:dyDescent="0.25"/>
  <cols>
    <col min="2" max="2" width="58.85546875" customWidth="1"/>
    <col min="3" max="3" width="18.85546875" customWidth="1"/>
    <col min="4" max="4" width="20.28515625" customWidth="1"/>
    <col min="5" max="8" width="20.140625" customWidth="1"/>
    <col min="9" max="9" width="16" customWidth="1"/>
    <col min="10" max="11" width="13.28515625" customWidth="1"/>
  </cols>
  <sheetData>
    <row r="1" spans="2:10" ht="15.75" x14ac:dyDescent="0.25">
      <c r="B1" s="261" t="s">
        <v>915</v>
      </c>
    </row>
    <row r="2" spans="2:10" ht="15.75" x14ac:dyDescent="0.25">
      <c r="B2" s="261"/>
    </row>
    <row r="3" spans="2:10" ht="15.75" x14ac:dyDescent="0.25">
      <c r="B3" s="28" t="s">
        <v>974</v>
      </c>
    </row>
    <row r="4" spans="2:10" ht="15.75" x14ac:dyDescent="0.25">
      <c r="B4" s="986" t="s">
        <v>976</v>
      </c>
    </row>
    <row r="5" spans="2:10" ht="15.75" x14ac:dyDescent="0.25">
      <c r="B5" s="28" t="s">
        <v>977</v>
      </c>
    </row>
    <row r="6" spans="2:10" x14ac:dyDescent="0.25">
      <c r="B6" t="s">
        <v>975</v>
      </c>
    </row>
    <row r="7" spans="2:10" x14ac:dyDescent="0.25">
      <c r="B7" t="s">
        <v>953</v>
      </c>
    </row>
    <row r="9" spans="2:10" ht="30" x14ac:dyDescent="0.25">
      <c r="B9" s="262" t="s">
        <v>161</v>
      </c>
      <c r="C9" s="391" t="s">
        <v>247</v>
      </c>
      <c r="D9" s="392" t="s">
        <v>248</v>
      </c>
      <c r="E9" s="392" t="s">
        <v>249</v>
      </c>
      <c r="F9" s="392" t="s">
        <v>250</v>
      </c>
      <c r="G9" s="392" t="s">
        <v>251</v>
      </c>
      <c r="H9" s="392" t="s">
        <v>252</v>
      </c>
      <c r="I9" s="263" t="s">
        <v>16</v>
      </c>
    </row>
    <row r="10" spans="2:10" x14ac:dyDescent="0.25">
      <c r="B10" s="264" t="s">
        <v>162</v>
      </c>
      <c r="C10" s="265">
        <v>9.9667774086378731E-3</v>
      </c>
      <c r="D10" s="266">
        <v>9.771350400625366E-3</v>
      </c>
      <c r="E10" s="266">
        <v>6.2341215555989836E-2</v>
      </c>
      <c r="F10" s="266">
        <v>0.42974399061950364</v>
      </c>
      <c r="G10" s="266">
        <v>0.45632206370920464</v>
      </c>
      <c r="H10" s="266">
        <v>3.1854602306038697E-2</v>
      </c>
      <c r="I10" s="267">
        <v>1</v>
      </c>
      <c r="J10" s="162"/>
    </row>
    <row r="11" spans="2:10" x14ac:dyDescent="0.25">
      <c r="B11" s="268" t="s">
        <v>163</v>
      </c>
      <c r="C11" s="269">
        <v>4.4456793553764931E-3</v>
      </c>
      <c r="D11" s="162">
        <v>2.6951931091969993E-2</v>
      </c>
      <c r="E11" s="162">
        <v>8.4467907752153376E-2</v>
      </c>
      <c r="F11" s="162">
        <v>0.46901917199222004</v>
      </c>
      <c r="G11" s="162">
        <v>0.3984440122256182</v>
      </c>
      <c r="H11" s="162">
        <v>1.6671297582661851E-2</v>
      </c>
      <c r="I11" s="270">
        <v>1</v>
      </c>
    </row>
    <row r="12" spans="2:10" x14ac:dyDescent="0.25">
      <c r="B12" s="271" t="s">
        <v>16</v>
      </c>
      <c r="C12" s="272">
        <v>7.6870123910050478E-3</v>
      </c>
      <c r="D12" s="273">
        <v>1.6865534648921522E-2</v>
      </c>
      <c r="E12" s="273">
        <v>7.1477742083524559E-2</v>
      </c>
      <c r="F12" s="273">
        <v>0.44596145020651673</v>
      </c>
      <c r="G12" s="273">
        <v>0.43242312987608994</v>
      </c>
      <c r="H12" s="273">
        <v>2.5585130793942177E-2</v>
      </c>
      <c r="I12" s="274">
        <v>1</v>
      </c>
    </row>
    <row r="15" spans="2:10" ht="30" x14ac:dyDescent="0.25">
      <c r="B15" s="276" t="s">
        <v>239</v>
      </c>
      <c r="C15" s="393" t="s">
        <v>247</v>
      </c>
      <c r="D15" s="394" t="s">
        <v>248</v>
      </c>
      <c r="E15" s="394" t="s">
        <v>249</v>
      </c>
      <c r="F15" s="394" t="s">
        <v>250</v>
      </c>
      <c r="G15" s="394" t="s">
        <v>251</v>
      </c>
      <c r="H15" s="413" t="s">
        <v>252</v>
      </c>
      <c r="I15" s="387" t="s">
        <v>16</v>
      </c>
    </row>
    <row r="16" spans="2:10" ht="15.75" x14ac:dyDescent="0.25">
      <c r="B16" s="14" t="s">
        <v>347</v>
      </c>
      <c r="C16" s="381">
        <v>1.7595307917888563E-3</v>
      </c>
      <c r="D16" s="382">
        <v>1.2316715542521995E-2</v>
      </c>
      <c r="E16" s="382">
        <v>4.0469208211143692E-2</v>
      </c>
      <c r="F16" s="382">
        <v>0.44516129032258067</v>
      </c>
      <c r="G16" s="382">
        <v>0.48093841642228741</v>
      </c>
      <c r="H16" s="382">
        <v>1.935483870967742E-2</v>
      </c>
      <c r="I16" s="388">
        <v>1</v>
      </c>
      <c r="J16" s="162"/>
    </row>
    <row r="17" spans="1:11" ht="15.75" x14ac:dyDescent="0.25">
      <c r="B17" s="14" t="s">
        <v>27</v>
      </c>
      <c r="C17" s="384">
        <v>8.7976539589442824E-3</v>
      </c>
      <c r="D17" s="141">
        <v>4.3010752688172046E-2</v>
      </c>
      <c r="E17" s="141">
        <v>0.13294232649071358</v>
      </c>
      <c r="F17" s="141">
        <v>0.4662756598240469</v>
      </c>
      <c r="G17" s="141">
        <v>0.33626588465298141</v>
      </c>
      <c r="H17" s="141">
        <v>1.2707722385141741E-2</v>
      </c>
      <c r="I17" s="389">
        <v>1</v>
      </c>
    </row>
    <row r="18" spans="1:11" ht="15.75" x14ac:dyDescent="0.25">
      <c r="B18" s="14" t="s">
        <v>856</v>
      </c>
      <c r="C18" s="384">
        <v>4.5924225028702642E-3</v>
      </c>
      <c r="D18" s="141">
        <v>3.6739380022962113E-2</v>
      </c>
      <c r="E18" s="141">
        <v>0.11366245694603903</v>
      </c>
      <c r="F18" s="141">
        <v>0.51894374282433986</v>
      </c>
      <c r="G18" s="141">
        <v>0.3099885189437428</v>
      </c>
      <c r="H18" s="141">
        <v>1.6073478760045924E-2</v>
      </c>
      <c r="I18" s="389">
        <v>1</v>
      </c>
    </row>
    <row r="19" spans="1:11" x14ac:dyDescent="0.25">
      <c r="B19" s="271" t="s">
        <v>16</v>
      </c>
      <c r="C19" s="385">
        <v>4.4456793553764931E-3</v>
      </c>
      <c r="D19" s="386">
        <v>2.6951931091969993E-2</v>
      </c>
      <c r="E19" s="386">
        <v>8.4467907752153376E-2</v>
      </c>
      <c r="F19" s="386">
        <v>0.46901917199222004</v>
      </c>
      <c r="G19" s="386">
        <v>0.3984440122256182</v>
      </c>
      <c r="H19" s="386">
        <v>1.6671297582661851E-2</v>
      </c>
      <c r="I19" s="390">
        <v>1</v>
      </c>
    </row>
    <row r="21" spans="1:11" x14ac:dyDescent="0.25">
      <c r="A21" s="59"/>
      <c r="B21" s="59"/>
      <c r="C21" s="141"/>
      <c r="D21" s="141"/>
      <c r="E21" s="141"/>
      <c r="F21" s="141"/>
      <c r="G21" s="141"/>
      <c r="H21" s="141"/>
      <c r="I21" s="141"/>
      <c r="J21" s="141"/>
      <c r="K21" s="141"/>
    </row>
    <row r="22" spans="1:11" ht="30" x14ac:dyDescent="0.25">
      <c r="A22" s="59"/>
      <c r="B22" s="276" t="s">
        <v>238</v>
      </c>
      <c r="C22" s="393" t="s">
        <v>247</v>
      </c>
      <c r="D22" s="394" t="s">
        <v>248</v>
      </c>
      <c r="E22" s="394" t="s">
        <v>249</v>
      </c>
      <c r="F22" s="394" t="s">
        <v>250</v>
      </c>
      <c r="G22" s="394" t="s">
        <v>251</v>
      </c>
      <c r="H22" s="413" t="s">
        <v>252</v>
      </c>
      <c r="I22" s="387" t="s">
        <v>16</v>
      </c>
      <c r="J22" s="141"/>
      <c r="K22" s="141"/>
    </row>
    <row r="23" spans="1:11" ht="15.75" x14ac:dyDescent="0.25">
      <c r="A23" s="59"/>
      <c r="B23" s="14" t="s">
        <v>843</v>
      </c>
      <c r="C23" s="381">
        <v>0</v>
      </c>
      <c r="D23" s="382">
        <v>2.0833333333333332E-2</v>
      </c>
      <c r="E23" s="382">
        <v>4.1666666666666664E-2</v>
      </c>
      <c r="F23" s="382">
        <v>0.33333333333333331</v>
      </c>
      <c r="G23" s="382">
        <v>0.56944444444444442</v>
      </c>
      <c r="H23" s="382">
        <v>3.4722222222222224E-2</v>
      </c>
      <c r="I23" s="388">
        <v>1</v>
      </c>
      <c r="J23" s="141"/>
      <c r="K23" s="141"/>
    </row>
    <row r="24" spans="1:11" ht="15.75" x14ac:dyDescent="0.25">
      <c r="A24" s="59"/>
      <c r="B24" s="14" t="s">
        <v>9</v>
      </c>
      <c r="C24" s="384">
        <v>0</v>
      </c>
      <c r="D24" s="141">
        <v>0.12162162162162163</v>
      </c>
      <c r="E24" s="141">
        <v>0.12162162162162163</v>
      </c>
      <c r="F24" s="141">
        <v>0.48648648648648651</v>
      </c>
      <c r="G24" s="141">
        <v>0.27027027027027029</v>
      </c>
      <c r="H24" s="141">
        <v>0</v>
      </c>
      <c r="I24" s="389">
        <v>1</v>
      </c>
      <c r="J24" s="141"/>
      <c r="K24" s="141"/>
    </row>
    <row r="25" spans="1:11" ht="15.75" x14ac:dyDescent="0.25">
      <c r="A25" s="59"/>
      <c r="B25" s="14" t="s">
        <v>844</v>
      </c>
      <c r="C25" s="384">
        <v>0</v>
      </c>
      <c r="D25" s="141">
        <v>4.4444444444444446E-2</v>
      </c>
      <c r="E25" s="141">
        <v>8.8888888888888892E-2</v>
      </c>
      <c r="F25" s="141">
        <v>0.44444444444444442</v>
      </c>
      <c r="G25" s="141">
        <v>0.4</v>
      </c>
      <c r="H25" s="141">
        <v>2.2222222222222223E-2</v>
      </c>
      <c r="I25" s="389">
        <v>1</v>
      </c>
      <c r="J25" s="141"/>
      <c r="K25" s="141"/>
    </row>
    <row r="26" spans="1:11" ht="15.75" x14ac:dyDescent="0.25">
      <c r="A26" s="59"/>
      <c r="B26" s="14" t="s">
        <v>10</v>
      </c>
      <c r="C26" s="384">
        <v>4.2211903756859438E-3</v>
      </c>
      <c r="D26" s="141">
        <v>1.9417475728155338E-2</v>
      </c>
      <c r="E26" s="141">
        <v>7.0071760236386657E-2</v>
      </c>
      <c r="F26" s="141">
        <v>0.44322498944702404</v>
      </c>
      <c r="G26" s="141">
        <v>0.44364710848459266</v>
      </c>
      <c r="H26" s="141">
        <v>1.9417475728155338E-2</v>
      </c>
      <c r="I26" s="389">
        <v>1</v>
      </c>
      <c r="J26" s="141"/>
      <c r="K26" s="141"/>
    </row>
    <row r="27" spans="1:11" ht="15.75" x14ac:dyDescent="0.25">
      <c r="A27" s="59"/>
      <c r="B27" s="14" t="s">
        <v>11</v>
      </c>
      <c r="C27" s="384">
        <v>7.5187969924812026E-3</v>
      </c>
      <c r="D27" s="141">
        <v>2.7568922305764409E-2</v>
      </c>
      <c r="E27" s="141">
        <v>9.7744360902255634E-2</v>
      </c>
      <c r="F27" s="141">
        <v>0.43609022556390975</v>
      </c>
      <c r="G27" s="141">
        <v>0.40100250626566414</v>
      </c>
      <c r="H27" s="141">
        <v>3.007518796992481E-2</v>
      </c>
      <c r="I27" s="389">
        <v>1</v>
      </c>
      <c r="J27" s="141"/>
      <c r="K27" s="141"/>
    </row>
    <row r="28" spans="1:11" ht="15.75" x14ac:dyDescent="0.25">
      <c r="A28" s="59"/>
      <c r="B28" s="14" t="s">
        <v>12</v>
      </c>
      <c r="C28" s="384">
        <v>3.5532994923857869E-3</v>
      </c>
      <c r="D28" s="141">
        <v>1.7766497461928935E-2</v>
      </c>
      <c r="E28" s="141">
        <v>6.4467005076142128E-2</v>
      </c>
      <c r="F28" s="141">
        <v>0.4446700507614213</v>
      </c>
      <c r="G28" s="141">
        <v>0.45228426395939086</v>
      </c>
      <c r="H28" s="141">
        <v>1.7258883248730966E-2</v>
      </c>
      <c r="I28" s="389">
        <v>1</v>
      </c>
      <c r="J28" s="141"/>
      <c r="K28" s="141"/>
    </row>
    <row r="29" spans="1:11" ht="15.75" x14ac:dyDescent="0.25">
      <c r="A29" s="59"/>
      <c r="B29" s="14" t="s">
        <v>13</v>
      </c>
      <c r="C29" s="384">
        <v>9.1743119266055051E-3</v>
      </c>
      <c r="D29" s="141">
        <v>4.1284403669724773E-2</v>
      </c>
      <c r="E29" s="141">
        <v>0.11162079510703364</v>
      </c>
      <c r="F29" s="141">
        <v>0.57951070336391441</v>
      </c>
      <c r="G29" s="141">
        <v>0.24770642201834864</v>
      </c>
      <c r="H29" s="141">
        <v>1.0703363914373088E-2</v>
      </c>
      <c r="I29" s="389">
        <v>1</v>
      </c>
      <c r="J29" s="141"/>
      <c r="K29" s="141"/>
    </row>
    <row r="30" spans="1:11" ht="15.75" x14ac:dyDescent="0.25">
      <c r="A30" s="59"/>
      <c r="B30" s="14" t="s">
        <v>11</v>
      </c>
      <c r="C30" s="384">
        <v>8.9086859688195987E-3</v>
      </c>
      <c r="D30" s="141">
        <v>4.4543429844097995E-2</v>
      </c>
      <c r="E30" s="141">
        <v>0.111358574610245</v>
      </c>
      <c r="F30" s="141">
        <v>0.56347438752783963</v>
      </c>
      <c r="G30" s="141">
        <v>0.26280623608017817</v>
      </c>
      <c r="H30" s="141">
        <v>8.9086859688195987E-3</v>
      </c>
      <c r="I30" s="389">
        <v>1</v>
      </c>
      <c r="J30" s="141"/>
      <c r="K30" s="141"/>
    </row>
    <row r="31" spans="1:11" ht="15.75" x14ac:dyDescent="0.25">
      <c r="A31" s="59"/>
      <c r="B31" s="14" t="s">
        <v>12</v>
      </c>
      <c r="C31" s="384">
        <v>9.7560975609756097E-3</v>
      </c>
      <c r="D31" s="141">
        <v>3.4146341463414637E-2</v>
      </c>
      <c r="E31" s="141">
        <v>0.11219512195121951</v>
      </c>
      <c r="F31" s="141">
        <v>0.61463414634146341</v>
      </c>
      <c r="G31" s="141">
        <v>0.21463414634146341</v>
      </c>
      <c r="H31" s="141">
        <v>1.4634146341463415E-2</v>
      </c>
      <c r="I31" s="389">
        <v>1</v>
      </c>
      <c r="J31" s="141"/>
      <c r="K31" s="141"/>
    </row>
    <row r="32" spans="1:11" ht="15.75" x14ac:dyDescent="0.25">
      <c r="A32" s="59"/>
      <c r="B32" s="14" t="s">
        <v>14</v>
      </c>
      <c r="C32" s="384">
        <v>0</v>
      </c>
      <c r="D32" s="141">
        <v>3.0303030303030304E-2</v>
      </c>
      <c r="E32" s="141">
        <v>0.14772727272727273</v>
      </c>
      <c r="F32" s="141">
        <v>0.51515151515151514</v>
      </c>
      <c r="G32" s="141">
        <v>0.30303030303030304</v>
      </c>
      <c r="H32" s="141">
        <v>3.787878787878788E-3</v>
      </c>
      <c r="I32" s="389">
        <v>1</v>
      </c>
      <c r="J32" s="141"/>
      <c r="K32" s="141"/>
    </row>
    <row r="33" spans="1:11" ht="15.75" x14ac:dyDescent="0.25">
      <c r="A33" s="59"/>
      <c r="B33" s="14" t="s">
        <v>15</v>
      </c>
      <c r="C33" s="384">
        <v>0</v>
      </c>
      <c r="D33" s="141">
        <v>4.0816326530612242E-2</v>
      </c>
      <c r="E33" s="141">
        <v>0.14285714285714285</v>
      </c>
      <c r="F33" s="141">
        <v>0.38775510204081631</v>
      </c>
      <c r="G33" s="141">
        <v>0.42857142857142855</v>
      </c>
      <c r="H33" s="141">
        <v>0</v>
      </c>
      <c r="I33" s="389">
        <v>1</v>
      </c>
      <c r="J33" s="141"/>
      <c r="K33" s="141"/>
    </row>
    <row r="34" spans="1:11" x14ac:dyDescent="0.25">
      <c r="A34" s="59"/>
      <c r="B34" s="271" t="s">
        <v>16</v>
      </c>
      <c r="C34" s="385">
        <v>4.4456793553764931E-3</v>
      </c>
      <c r="D34" s="386">
        <v>2.6951931091969993E-2</v>
      </c>
      <c r="E34" s="386">
        <v>8.4467907752153376E-2</v>
      </c>
      <c r="F34" s="386">
        <v>0.46901917199222004</v>
      </c>
      <c r="G34" s="386">
        <v>0.3984440122256182</v>
      </c>
      <c r="H34" s="386">
        <v>1.6671297582661851E-2</v>
      </c>
      <c r="I34" s="390">
        <v>1</v>
      </c>
      <c r="J34" s="141"/>
      <c r="K34" s="141"/>
    </row>
    <row r="35" spans="1:11" x14ac:dyDescent="0.25">
      <c r="A35" s="59"/>
      <c r="B35" s="59"/>
      <c r="C35" s="141"/>
      <c r="D35" s="141"/>
      <c r="E35" s="141"/>
      <c r="F35" s="141"/>
      <c r="G35" s="141"/>
      <c r="H35" s="141"/>
      <c r="I35" s="141"/>
      <c r="J35" s="141"/>
      <c r="K35" s="141"/>
    </row>
    <row r="36" spans="1:11" x14ac:dyDescent="0.25">
      <c r="A36" s="59"/>
      <c r="B36" s="59"/>
      <c r="C36" s="141"/>
      <c r="D36" s="141"/>
      <c r="E36" s="141"/>
      <c r="F36" s="141"/>
      <c r="G36" s="141"/>
      <c r="H36" s="141"/>
      <c r="I36" s="141"/>
      <c r="J36" s="141"/>
      <c r="K36" s="141"/>
    </row>
    <row r="37" spans="1:11" ht="30" x14ac:dyDescent="0.25">
      <c r="A37" s="59"/>
      <c r="B37" s="276" t="s">
        <v>243</v>
      </c>
      <c r="C37" s="393" t="s">
        <v>247</v>
      </c>
      <c r="D37" s="394" t="s">
        <v>248</v>
      </c>
      <c r="E37" s="394" t="s">
        <v>249</v>
      </c>
      <c r="F37" s="394" t="s">
        <v>250</v>
      </c>
      <c r="G37" s="394" t="s">
        <v>251</v>
      </c>
      <c r="H37" s="413" t="s">
        <v>252</v>
      </c>
      <c r="I37" s="395" t="s">
        <v>16</v>
      </c>
      <c r="J37" s="141"/>
      <c r="K37" s="141"/>
    </row>
    <row r="38" spans="1:11" ht="15.75" x14ac:dyDescent="0.25">
      <c r="A38" s="59"/>
      <c r="B38" s="300" t="s">
        <v>185</v>
      </c>
      <c r="C38" s="600">
        <v>4.2211903756859438E-3</v>
      </c>
      <c r="D38" s="601">
        <v>1.9417475728155338E-2</v>
      </c>
      <c r="E38" s="601">
        <v>7.0071760236386657E-2</v>
      </c>
      <c r="F38" s="601">
        <v>0.44322498944702404</v>
      </c>
      <c r="G38" s="601">
        <v>0.44364710848459266</v>
      </c>
      <c r="H38" s="602">
        <v>1.9417475728155338E-2</v>
      </c>
      <c r="I38" s="603">
        <v>1</v>
      </c>
      <c r="J38" s="141"/>
      <c r="K38" s="141"/>
    </row>
    <row r="39" spans="1:11" ht="15.75" x14ac:dyDescent="0.25">
      <c r="A39" s="59"/>
      <c r="B39" s="14" t="s">
        <v>989</v>
      </c>
      <c r="C39" s="384">
        <v>2.0422055820285907E-3</v>
      </c>
      <c r="D39" s="141">
        <v>1.0891763104152484E-2</v>
      </c>
      <c r="E39" s="141">
        <v>3.4717494894486042E-2</v>
      </c>
      <c r="F39" s="141">
        <v>0.43498978897208984</v>
      </c>
      <c r="G39" s="141">
        <v>0.49693669162695714</v>
      </c>
      <c r="H39" s="280">
        <v>2.042205582028591E-2</v>
      </c>
      <c r="I39" s="389">
        <v>1</v>
      </c>
      <c r="J39" s="141"/>
      <c r="K39" s="141"/>
    </row>
    <row r="40" spans="1:11" ht="15.75" x14ac:dyDescent="0.25">
      <c r="A40" s="59"/>
      <c r="B40" s="14" t="s">
        <v>246</v>
      </c>
      <c r="C40" s="384">
        <v>9.575923392612859E-3</v>
      </c>
      <c r="D40" s="141">
        <v>3.9671682626538987E-2</v>
      </c>
      <c r="E40" s="141">
        <v>0.13269493844049249</v>
      </c>
      <c r="F40" s="141">
        <v>0.44870041039671682</v>
      </c>
      <c r="G40" s="141">
        <v>0.35567715458276333</v>
      </c>
      <c r="H40" s="280">
        <v>1.3679890560875513E-2</v>
      </c>
      <c r="I40" s="389">
        <v>1</v>
      </c>
      <c r="J40" s="141"/>
      <c r="K40" s="141"/>
    </row>
    <row r="41" spans="1:11" ht="15.75" x14ac:dyDescent="0.25">
      <c r="A41" s="59"/>
      <c r="B41" s="14" t="s">
        <v>855</v>
      </c>
      <c r="C41" s="396">
        <v>0</v>
      </c>
      <c r="D41" s="397">
        <v>5.9171597633136093E-3</v>
      </c>
      <c r="E41" s="397">
        <v>0.10650887573964497</v>
      </c>
      <c r="F41" s="397">
        <v>0.4911242603550296</v>
      </c>
      <c r="G41" s="397">
        <v>0.36094674556213019</v>
      </c>
      <c r="H41" s="399">
        <v>3.5502958579881658E-2</v>
      </c>
      <c r="I41" s="398">
        <v>1</v>
      </c>
      <c r="J41" s="141"/>
      <c r="K41" s="141"/>
    </row>
    <row r="42" spans="1:11" ht="15.75" x14ac:dyDescent="0.25">
      <c r="A42" s="59"/>
      <c r="B42" s="300" t="s">
        <v>188</v>
      </c>
      <c r="C42" s="596">
        <v>9.1743119266055051E-3</v>
      </c>
      <c r="D42" s="597">
        <v>4.1284403669724773E-2</v>
      </c>
      <c r="E42" s="597">
        <v>0.11162079510703364</v>
      </c>
      <c r="F42" s="597">
        <v>0.57951070336391441</v>
      </c>
      <c r="G42" s="597">
        <v>0.24770642201834864</v>
      </c>
      <c r="H42" s="598">
        <v>1.0703363914373088E-2</v>
      </c>
      <c r="I42" s="599">
        <v>1</v>
      </c>
      <c r="J42" s="141"/>
      <c r="K42" s="141"/>
    </row>
    <row r="43" spans="1:11" ht="15.75" x14ac:dyDescent="0.25">
      <c r="A43" s="59"/>
      <c r="B43" s="14" t="s">
        <v>989</v>
      </c>
      <c r="C43" s="396">
        <v>0</v>
      </c>
      <c r="D43" s="397">
        <v>0</v>
      </c>
      <c r="E43" s="397">
        <v>9.8901098901098897E-2</v>
      </c>
      <c r="F43" s="397">
        <v>0.73626373626373631</v>
      </c>
      <c r="G43" s="397">
        <v>0.16483516483516483</v>
      </c>
      <c r="H43" s="399">
        <v>0</v>
      </c>
      <c r="I43" s="398">
        <v>1</v>
      </c>
      <c r="J43" s="141"/>
      <c r="K43" s="141"/>
    </row>
    <row r="44" spans="1:11" ht="15.75" x14ac:dyDescent="0.25">
      <c r="A44" s="59"/>
      <c r="B44" s="14" t="s">
        <v>246</v>
      </c>
      <c r="C44" s="396">
        <v>9.2592592592592587E-3</v>
      </c>
      <c r="D44" s="397">
        <v>4.6296296296296294E-2</v>
      </c>
      <c r="E44" s="397">
        <v>0.12037037037037036</v>
      </c>
      <c r="F44" s="397">
        <v>0.51388888888888884</v>
      </c>
      <c r="G44" s="397">
        <v>0.30092592592592593</v>
      </c>
      <c r="H44" s="399">
        <v>9.2592592592592587E-3</v>
      </c>
      <c r="I44" s="398">
        <v>1</v>
      </c>
      <c r="J44" s="141"/>
      <c r="K44" s="141"/>
    </row>
    <row r="45" spans="1:11" ht="15.75" x14ac:dyDescent="0.25">
      <c r="A45" s="59"/>
      <c r="B45" s="14" t="s">
        <v>855</v>
      </c>
      <c r="C45" s="402">
        <v>1.1527377521613832E-2</v>
      </c>
      <c r="D45" s="403">
        <v>4.8991354466858789E-2</v>
      </c>
      <c r="E45" s="403">
        <v>0.10951008645533142</v>
      </c>
      <c r="F45" s="403">
        <v>0.57925072046109505</v>
      </c>
      <c r="G45" s="403">
        <v>0.23631123919308358</v>
      </c>
      <c r="H45" s="404">
        <v>1.4409221902017291E-2</v>
      </c>
      <c r="I45" s="406">
        <v>1</v>
      </c>
      <c r="J45" s="141"/>
      <c r="K45" s="141"/>
    </row>
    <row r="46" spans="1:11" x14ac:dyDescent="0.25">
      <c r="A46" s="59"/>
      <c r="B46" s="271" t="s">
        <v>244</v>
      </c>
      <c r="C46" s="400">
        <v>5.2927555408534572E-3</v>
      </c>
      <c r="D46" s="401">
        <v>2.4148197155143897E-2</v>
      </c>
      <c r="E46" s="401">
        <v>7.9060535891498515E-2</v>
      </c>
      <c r="F46" s="401">
        <v>0.47270922924247438</v>
      </c>
      <c r="G46" s="401">
        <v>0.40125702944095271</v>
      </c>
      <c r="H46" s="401">
        <v>1.7532252729077075E-2</v>
      </c>
      <c r="I46" s="405">
        <v>1</v>
      </c>
      <c r="J46" s="141"/>
      <c r="K46" s="141"/>
    </row>
    <row r="47" spans="1:11" x14ac:dyDescent="0.25">
      <c r="B47" s="296"/>
      <c r="I47" s="296"/>
    </row>
  </sheetData>
  <pageMargins left="0.23622047244094491" right="0.23622047244094491" top="0.39370078740157483" bottom="0.39370078740157483" header="0.31496062992125984" footer="0.31496062992125984"/>
  <pageSetup paperSize="9" scale="73"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5" tint="0.39997558519241921"/>
    <pageSetUpPr fitToPage="1"/>
  </sheetPr>
  <dimension ref="B1:I69"/>
  <sheetViews>
    <sheetView workbookViewId="0">
      <selection activeCell="B9" sqref="B9"/>
    </sheetView>
  </sheetViews>
  <sheetFormatPr defaultRowHeight="15" x14ac:dyDescent="0.25"/>
  <cols>
    <col min="1" max="1" width="4" customWidth="1"/>
    <col min="2" max="2" width="34.140625" customWidth="1"/>
    <col min="3" max="3" width="24.7109375" customWidth="1"/>
    <col min="4" max="8" width="15.28515625" customWidth="1"/>
  </cols>
  <sheetData>
    <row r="1" spans="2:9" ht="15.75" x14ac:dyDescent="0.25">
      <c r="B1" s="261" t="s">
        <v>916</v>
      </c>
    </row>
    <row r="2" spans="2:9" x14ac:dyDescent="0.25">
      <c r="B2" s="275"/>
      <c r="C2" s="275"/>
      <c r="D2" s="275"/>
      <c r="E2" s="275"/>
      <c r="F2" s="275"/>
      <c r="G2" s="275"/>
      <c r="H2" s="275"/>
    </row>
    <row r="3" spans="2:9" ht="60" x14ac:dyDescent="0.25">
      <c r="B3" s="287" t="s">
        <v>175</v>
      </c>
      <c r="C3" s="287" t="s">
        <v>176</v>
      </c>
      <c r="D3" s="287" t="s">
        <v>264</v>
      </c>
      <c r="E3" s="287" t="s">
        <v>177</v>
      </c>
      <c r="F3" s="287" t="s">
        <v>261</v>
      </c>
      <c r="G3" s="287" t="s">
        <v>262</v>
      </c>
      <c r="H3" s="287" t="s">
        <v>263</v>
      </c>
    </row>
    <row r="4" spans="2:9" x14ac:dyDescent="0.25">
      <c r="B4" s="279" t="s">
        <v>162</v>
      </c>
      <c r="C4" s="279">
        <v>162</v>
      </c>
      <c r="D4" s="279">
        <v>73</v>
      </c>
      <c r="E4" s="389">
        <f>D4/C4</f>
        <v>0.45061728395061729</v>
      </c>
      <c r="F4" s="279">
        <v>67</v>
      </c>
      <c r="G4" s="429">
        <f>(73/5954)*1000</f>
        <v>12.260665099093046</v>
      </c>
      <c r="H4" s="429">
        <v>2</v>
      </c>
    </row>
    <row r="5" spans="2:9" x14ac:dyDescent="0.25">
      <c r="B5" s="281" t="s">
        <v>163</v>
      </c>
      <c r="C5" s="281">
        <v>351</v>
      </c>
      <c r="D5" s="281">
        <v>166</v>
      </c>
      <c r="E5" s="482">
        <f>D5/C5</f>
        <v>0.47293447293447294</v>
      </c>
      <c r="F5" s="281">
        <v>130</v>
      </c>
      <c r="G5" s="483">
        <f>(D5/3772)*1000</f>
        <v>44.008483563096505</v>
      </c>
      <c r="H5" s="483">
        <v>1.023352156437255</v>
      </c>
    </row>
    <row r="6" spans="2:9" ht="17.25" x14ac:dyDescent="0.25">
      <c r="B6" s="291" t="s">
        <v>178</v>
      </c>
      <c r="C6" s="59"/>
      <c r="D6" s="59"/>
      <c r="E6" s="141"/>
      <c r="F6" s="59"/>
      <c r="G6" s="1076"/>
      <c r="H6" s="1076"/>
    </row>
    <row r="7" spans="2:9" x14ac:dyDescent="0.25">
      <c r="C7" s="59"/>
      <c r="D7" s="59"/>
      <c r="E7" s="141"/>
      <c r="F7" s="59"/>
      <c r="G7" s="1076"/>
      <c r="H7" s="1076"/>
    </row>
    <row r="8" spans="2:9" x14ac:dyDescent="0.25">
      <c r="B8" t="s">
        <v>978</v>
      </c>
      <c r="C8" s="288"/>
      <c r="D8" s="288"/>
      <c r="E8" s="289"/>
      <c r="F8" s="289"/>
      <c r="G8" s="290"/>
      <c r="H8" s="290"/>
    </row>
    <row r="9" spans="2:9" x14ac:dyDescent="0.25">
      <c r="B9" t="s">
        <v>953</v>
      </c>
    </row>
    <row r="13" spans="2:9" ht="15.75" x14ac:dyDescent="0.25">
      <c r="B13" s="261" t="s">
        <v>917</v>
      </c>
    </row>
    <row r="15" spans="2:9" ht="105" x14ac:dyDescent="0.25">
      <c r="B15" s="868" t="s">
        <v>277</v>
      </c>
      <c r="C15" s="869" t="s">
        <v>245</v>
      </c>
      <c r="D15" s="869" t="s">
        <v>176</v>
      </c>
      <c r="E15" s="870" t="s">
        <v>278</v>
      </c>
      <c r="F15" s="869" t="s">
        <v>177</v>
      </c>
      <c r="G15" s="870" t="s">
        <v>261</v>
      </c>
      <c r="H15" s="869" t="s">
        <v>262</v>
      </c>
      <c r="I15" s="869" t="s">
        <v>263</v>
      </c>
    </row>
    <row r="16" spans="2:9" x14ac:dyDescent="0.25">
      <c r="B16" s="344" t="s">
        <v>843</v>
      </c>
      <c r="C16" s="306" t="s">
        <v>347</v>
      </c>
      <c r="D16" s="306">
        <v>3</v>
      </c>
      <c r="E16" s="875">
        <v>1</v>
      </c>
      <c r="F16" s="880">
        <v>0.33</v>
      </c>
      <c r="G16" s="875">
        <v>1</v>
      </c>
      <c r="H16" s="306"/>
      <c r="I16" s="307"/>
    </row>
    <row r="17" spans="2:9" x14ac:dyDescent="0.25">
      <c r="B17" s="345"/>
      <c r="C17" s="59" t="s">
        <v>27</v>
      </c>
      <c r="D17" s="59">
        <v>0</v>
      </c>
      <c r="E17" s="59">
        <v>0</v>
      </c>
      <c r="F17" s="881">
        <v>0</v>
      </c>
      <c r="G17" s="59">
        <v>0</v>
      </c>
      <c r="H17" s="201">
        <v>0</v>
      </c>
      <c r="I17" s="890">
        <v>0</v>
      </c>
    </row>
    <row r="18" spans="2:9" x14ac:dyDescent="0.25">
      <c r="B18" s="345"/>
      <c r="C18" s="59" t="s">
        <v>942</v>
      </c>
      <c r="D18" s="59">
        <v>1</v>
      </c>
      <c r="E18" s="59">
        <v>0</v>
      </c>
      <c r="F18" s="881">
        <v>0</v>
      </c>
      <c r="G18" s="59">
        <v>0</v>
      </c>
      <c r="H18" s="201">
        <v>0</v>
      </c>
      <c r="I18" s="890">
        <v>0</v>
      </c>
    </row>
    <row r="19" spans="2:9" x14ac:dyDescent="0.25">
      <c r="B19" s="770" t="s">
        <v>850</v>
      </c>
      <c r="C19" s="872"/>
      <c r="D19" s="873">
        <v>4</v>
      </c>
      <c r="E19" s="873">
        <v>1</v>
      </c>
      <c r="F19" s="884">
        <v>0.25</v>
      </c>
      <c r="G19" s="873">
        <v>1</v>
      </c>
      <c r="H19" s="873">
        <v>0</v>
      </c>
      <c r="I19" s="886">
        <v>0</v>
      </c>
    </row>
    <row r="20" spans="2:9" x14ac:dyDescent="0.25">
      <c r="B20" s="776" t="s">
        <v>9</v>
      </c>
      <c r="C20" s="59" t="s">
        <v>347</v>
      </c>
      <c r="D20" s="201">
        <v>1</v>
      </c>
      <c r="E20" s="59">
        <v>0</v>
      </c>
      <c r="F20" s="882">
        <v>0</v>
      </c>
      <c r="G20" s="59">
        <v>0</v>
      </c>
      <c r="H20" s="59">
        <v>0</v>
      </c>
      <c r="I20" s="105">
        <v>0</v>
      </c>
    </row>
    <row r="21" spans="2:9" x14ac:dyDescent="0.25">
      <c r="B21" s="345"/>
      <c r="C21" s="59" t="s">
        <v>27</v>
      </c>
      <c r="D21" s="201">
        <v>0</v>
      </c>
      <c r="E21" s="201">
        <v>0</v>
      </c>
      <c r="F21" s="882">
        <v>0</v>
      </c>
      <c r="G21" s="201">
        <v>0</v>
      </c>
      <c r="H21" s="201">
        <v>0</v>
      </c>
      <c r="I21" s="890">
        <v>0</v>
      </c>
    </row>
    <row r="22" spans="2:9" x14ac:dyDescent="0.25">
      <c r="B22" s="345"/>
      <c r="C22" s="59" t="s">
        <v>942</v>
      </c>
      <c r="D22" s="201">
        <v>0</v>
      </c>
      <c r="E22" s="201">
        <v>0</v>
      </c>
      <c r="F22" s="882">
        <v>0</v>
      </c>
      <c r="G22" s="201">
        <v>0</v>
      </c>
      <c r="H22" s="201">
        <v>0</v>
      </c>
      <c r="I22" s="890">
        <v>0</v>
      </c>
    </row>
    <row r="23" spans="2:9" x14ac:dyDescent="0.25">
      <c r="B23" s="770" t="s">
        <v>852</v>
      </c>
      <c r="C23" s="872"/>
      <c r="D23" s="873">
        <v>1</v>
      </c>
      <c r="E23" s="873">
        <v>0</v>
      </c>
      <c r="F23" s="884">
        <v>0</v>
      </c>
      <c r="G23" s="873">
        <v>0</v>
      </c>
      <c r="H23" s="873">
        <v>0</v>
      </c>
      <c r="I23" s="886">
        <v>0</v>
      </c>
    </row>
    <row r="24" spans="2:9" x14ac:dyDescent="0.25">
      <c r="B24" s="345" t="s">
        <v>844</v>
      </c>
      <c r="C24" s="59" t="s">
        <v>347</v>
      </c>
      <c r="D24" s="201">
        <v>0</v>
      </c>
      <c r="E24" s="201">
        <v>0</v>
      </c>
      <c r="F24" s="882">
        <v>0</v>
      </c>
      <c r="G24" s="201">
        <v>0</v>
      </c>
      <c r="H24" s="201">
        <v>0</v>
      </c>
      <c r="I24" s="890">
        <v>0</v>
      </c>
    </row>
    <row r="25" spans="2:9" x14ac:dyDescent="0.25">
      <c r="B25" s="345"/>
      <c r="C25" s="59" t="s">
        <v>27</v>
      </c>
      <c r="D25" s="201">
        <v>0</v>
      </c>
      <c r="E25" s="201">
        <v>0</v>
      </c>
      <c r="F25" s="882">
        <v>0</v>
      </c>
      <c r="G25" s="201">
        <v>0</v>
      </c>
      <c r="H25" s="201">
        <v>0</v>
      </c>
      <c r="I25" s="890">
        <v>0</v>
      </c>
    </row>
    <row r="26" spans="2:9" x14ac:dyDescent="0.25">
      <c r="B26" s="345"/>
      <c r="C26" s="59" t="s">
        <v>856</v>
      </c>
      <c r="D26" s="201">
        <v>1</v>
      </c>
      <c r="E26" s="871">
        <v>1</v>
      </c>
      <c r="F26" s="881">
        <v>1</v>
      </c>
      <c r="G26" s="871">
        <v>1</v>
      </c>
      <c r="H26" s="883"/>
      <c r="I26" s="105"/>
    </row>
    <row r="27" spans="2:9" x14ac:dyDescent="0.25">
      <c r="B27" s="770" t="s">
        <v>851</v>
      </c>
      <c r="C27" s="872"/>
      <c r="D27" s="873">
        <v>1</v>
      </c>
      <c r="E27" s="873">
        <v>1</v>
      </c>
      <c r="F27" s="884">
        <v>1</v>
      </c>
      <c r="G27" s="873">
        <v>1</v>
      </c>
      <c r="H27" s="873">
        <v>0</v>
      </c>
      <c r="I27" s="886">
        <v>0</v>
      </c>
    </row>
    <row r="28" spans="2:9" x14ac:dyDescent="0.25">
      <c r="B28" s="345" t="s">
        <v>185</v>
      </c>
      <c r="C28" s="59" t="s">
        <v>347</v>
      </c>
      <c r="D28" s="59">
        <v>42</v>
      </c>
      <c r="E28" s="871">
        <v>19</v>
      </c>
      <c r="F28" s="881">
        <f>E28/D28</f>
        <v>0.45238095238095238</v>
      </c>
      <c r="G28" s="871">
        <v>16</v>
      </c>
      <c r="H28" s="59"/>
      <c r="I28" s="105"/>
    </row>
    <row r="29" spans="2:9" x14ac:dyDescent="0.25">
      <c r="B29" s="345"/>
      <c r="C29" s="59" t="s">
        <v>27</v>
      </c>
      <c r="D29" s="59">
        <v>229</v>
      </c>
      <c r="E29" s="871">
        <v>108</v>
      </c>
      <c r="F29" s="881">
        <f t="shared" ref="F29:F43" si="0">E29/D29</f>
        <v>0.47161572052401746</v>
      </c>
      <c r="G29" s="871">
        <v>77</v>
      </c>
      <c r="H29" s="59"/>
      <c r="I29" s="105"/>
    </row>
    <row r="30" spans="2:9" x14ac:dyDescent="0.25">
      <c r="B30" s="345"/>
      <c r="C30" s="59" t="s">
        <v>856</v>
      </c>
      <c r="D30" s="59">
        <v>16</v>
      </c>
      <c r="E30" s="871">
        <v>6</v>
      </c>
      <c r="F30" s="881">
        <f t="shared" si="0"/>
        <v>0.375</v>
      </c>
      <c r="G30" s="871">
        <v>6</v>
      </c>
      <c r="H30" s="59"/>
      <c r="I30" s="105"/>
    </row>
    <row r="31" spans="2:9" x14ac:dyDescent="0.25">
      <c r="B31" s="770" t="s">
        <v>273</v>
      </c>
      <c r="C31" s="873"/>
      <c r="D31" s="873">
        <v>287</v>
      </c>
      <c r="E31" s="874">
        <v>133</v>
      </c>
      <c r="F31" s="884">
        <f t="shared" si="0"/>
        <v>0.46341463414634149</v>
      </c>
      <c r="G31" s="874">
        <v>99</v>
      </c>
      <c r="H31" s="872"/>
      <c r="I31" s="876"/>
    </row>
    <row r="32" spans="2:9" x14ac:dyDescent="0.25">
      <c r="B32" s="345" t="s">
        <v>274</v>
      </c>
      <c r="C32" s="201" t="s">
        <v>347</v>
      </c>
      <c r="D32" s="201">
        <v>0</v>
      </c>
      <c r="E32" s="883">
        <v>0</v>
      </c>
      <c r="F32" s="885">
        <v>0</v>
      </c>
      <c r="G32" s="883">
        <v>0</v>
      </c>
      <c r="H32" s="59"/>
      <c r="I32" s="105"/>
    </row>
    <row r="33" spans="2:9" x14ac:dyDescent="0.25">
      <c r="B33" s="345"/>
      <c r="C33" s="59" t="s">
        <v>27</v>
      </c>
      <c r="D33" s="59">
        <v>28</v>
      </c>
      <c r="E33" s="871">
        <v>16</v>
      </c>
      <c r="F33" s="885">
        <f t="shared" si="0"/>
        <v>0.5714285714285714</v>
      </c>
      <c r="G33" s="871">
        <v>15</v>
      </c>
      <c r="H33" s="59"/>
      <c r="I33" s="105"/>
    </row>
    <row r="34" spans="2:9" x14ac:dyDescent="0.25">
      <c r="B34" s="345"/>
      <c r="C34" s="59" t="s">
        <v>856</v>
      </c>
      <c r="D34" s="59">
        <v>18</v>
      </c>
      <c r="E34" s="871">
        <v>10</v>
      </c>
      <c r="F34" s="885">
        <f t="shared" si="0"/>
        <v>0.55555555555555558</v>
      </c>
      <c r="G34" s="871">
        <v>9</v>
      </c>
      <c r="H34" s="59"/>
      <c r="I34" s="105"/>
    </row>
    <row r="35" spans="2:9" x14ac:dyDescent="0.25">
      <c r="B35" s="770" t="s">
        <v>275</v>
      </c>
      <c r="C35" s="873"/>
      <c r="D35" s="873">
        <v>46</v>
      </c>
      <c r="E35" s="874">
        <v>26</v>
      </c>
      <c r="F35" s="884">
        <f t="shared" si="0"/>
        <v>0.56521739130434778</v>
      </c>
      <c r="G35" s="874">
        <v>24</v>
      </c>
      <c r="H35" s="872"/>
      <c r="I35" s="876"/>
    </row>
    <row r="36" spans="2:9" x14ac:dyDescent="0.25">
      <c r="B36" s="345" t="s">
        <v>14</v>
      </c>
      <c r="C36" s="201" t="s">
        <v>347</v>
      </c>
      <c r="D36" s="201">
        <v>0</v>
      </c>
      <c r="E36" s="883">
        <v>0</v>
      </c>
      <c r="F36" s="881">
        <v>0</v>
      </c>
      <c r="G36" s="883">
        <v>0</v>
      </c>
      <c r="H36" s="59"/>
      <c r="I36" s="105"/>
    </row>
    <row r="37" spans="2:9" x14ac:dyDescent="0.25">
      <c r="B37" s="345"/>
      <c r="C37" s="59" t="s">
        <v>27</v>
      </c>
      <c r="D37" s="59">
        <v>2</v>
      </c>
      <c r="E37" s="871">
        <v>2</v>
      </c>
      <c r="F37" s="885">
        <f t="shared" si="0"/>
        <v>1</v>
      </c>
      <c r="G37" s="871">
        <v>2</v>
      </c>
      <c r="H37" s="59"/>
      <c r="I37" s="105"/>
    </row>
    <row r="38" spans="2:9" x14ac:dyDescent="0.25">
      <c r="B38" s="345"/>
      <c r="C38" s="59" t="s">
        <v>856</v>
      </c>
      <c r="D38" s="59">
        <v>8</v>
      </c>
      <c r="E38" s="871">
        <v>3</v>
      </c>
      <c r="F38" s="885">
        <f t="shared" si="0"/>
        <v>0.375</v>
      </c>
      <c r="G38" s="871">
        <v>3</v>
      </c>
      <c r="H38" s="59"/>
      <c r="I38" s="105"/>
    </row>
    <row r="39" spans="2:9" x14ac:dyDescent="0.25">
      <c r="B39" s="770" t="s">
        <v>276</v>
      </c>
      <c r="C39" s="873"/>
      <c r="D39" s="873">
        <v>10</v>
      </c>
      <c r="E39" s="874">
        <v>5</v>
      </c>
      <c r="F39" s="884">
        <f t="shared" si="0"/>
        <v>0.5</v>
      </c>
      <c r="G39" s="874">
        <v>5</v>
      </c>
      <c r="H39" s="872"/>
      <c r="I39" s="876"/>
    </row>
    <row r="40" spans="2:9" x14ac:dyDescent="0.25">
      <c r="B40" s="776" t="s">
        <v>15</v>
      </c>
      <c r="C40" s="201" t="s">
        <v>347</v>
      </c>
      <c r="D40" s="201">
        <v>0</v>
      </c>
      <c r="E40" s="883">
        <v>0</v>
      </c>
      <c r="F40" s="885">
        <v>0</v>
      </c>
      <c r="G40" s="883">
        <v>0</v>
      </c>
      <c r="H40" s="59"/>
      <c r="I40" s="105"/>
    </row>
    <row r="41" spans="2:9" x14ac:dyDescent="0.25">
      <c r="B41" s="345"/>
      <c r="C41" s="59" t="s">
        <v>27</v>
      </c>
      <c r="D41" s="201">
        <v>2</v>
      </c>
      <c r="E41" s="883">
        <v>0</v>
      </c>
      <c r="F41" s="885">
        <f t="shared" si="0"/>
        <v>0</v>
      </c>
      <c r="G41" s="883">
        <v>0</v>
      </c>
      <c r="H41" s="59"/>
      <c r="I41" s="105"/>
    </row>
    <row r="42" spans="2:9" x14ac:dyDescent="0.25">
      <c r="B42" s="345"/>
      <c r="C42" s="59" t="s">
        <v>856</v>
      </c>
      <c r="D42" s="201">
        <v>0</v>
      </c>
      <c r="E42" s="883">
        <v>0</v>
      </c>
      <c r="F42" s="885">
        <v>0</v>
      </c>
      <c r="G42" s="883">
        <v>0</v>
      </c>
      <c r="H42" s="59"/>
      <c r="I42" s="105"/>
    </row>
    <row r="43" spans="2:9" x14ac:dyDescent="0.25">
      <c r="B43" s="770" t="s">
        <v>853</v>
      </c>
      <c r="C43" s="873"/>
      <c r="D43" s="873">
        <v>2</v>
      </c>
      <c r="E43" s="874">
        <v>0</v>
      </c>
      <c r="F43" s="884">
        <f t="shared" si="0"/>
        <v>0</v>
      </c>
      <c r="G43" s="874">
        <v>0</v>
      </c>
      <c r="H43" s="873"/>
      <c r="I43" s="886"/>
    </row>
    <row r="44" spans="2:9" x14ac:dyDescent="0.25">
      <c r="B44" s="877" t="s">
        <v>16</v>
      </c>
      <c r="C44" s="878"/>
      <c r="D44" s="887">
        <f>SUM(D43,D39,D35,D31,D27,D23,D19)</f>
        <v>351</v>
      </c>
      <c r="E44" s="879">
        <v>166</v>
      </c>
      <c r="F44" s="888">
        <f t="shared" ref="F44" si="1">E44/D44</f>
        <v>0.47293447293447294</v>
      </c>
      <c r="G44" s="879">
        <v>130</v>
      </c>
      <c r="H44" s="887"/>
      <c r="I44" s="889"/>
    </row>
    <row r="45" spans="2:9" ht="17.25" x14ac:dyDescent="0.25">
      <c r="B45" s="291" t="s">
        <v>178</v>
      </c>
    </row>
    <row r="47" spans="2:9" x14ac:dyDescent="0.25">
      <c r="B47" t="s">
        <v>978</v>
      </c>
    </row>
    <row r="48" spans="2:9" x14ac:dyDescent="0.25">
      <c r="B48" t="s">
        <v>953</v>
      </c>
    </row>
    <row r="51" spans="2:6" ht="15.75" x14ac:dyDescent="0.25">
      <c r="B51" s="261" t="s">
        <v>918</v>
      </c>
    </row>
    <row r="53" spans="2:6" ht="45" x14ac:dyDescent="0.25">
      <c r="B53" s="490" t="s">
        <v>807</v>
      </c>
      <c r="C53" s="287" t="s">
        <v>808</v>
      </c>
      <c r="D53" s="489" t="s">
        <v>809</v>
      </c>
      <c r="E53" s="489" t="s">
        <v>810</v>
      </c>
      <c r="F53" s="287" t="s">
        <v>811</v>
      </c>
    </row>
    <row r="54" spans="2:6" x14ac:dyDescent="0.25">
      <c r="B54" s="491" t="s">
        <v>812</v>
      </c>
      <c r="C54" s="379"/>
      <c r="D54" s="487">
        <v>1</v>
      </c>
      <c r="E54" s="777">
        <v>25.641025641025639</v>
      </c>
      <c r="F54" s="779" t="s">
        <v>191</v>
      </c>
    </row>
    <row r="55" spans="2:6" ht="36" customHeight="1" x14ac:dyDescent="0.25">
      <c r="B55" s="1276" t="s">
        <v>813</v>
      </c>
      <c r="C55" s="287" t="s">
        <v>814</v>
      </c>
      <c r="D55" s="487">
        <v>9</v>
      </c>
      <c r="E55" s="777">
        <v>34.220532319391637</v>
      </c>
      <c r="F55" s="778">
        <v>5.7070386810399496</v>
      </c>
    </row>
    <row r="56" spans="2:6" x14ac:dyDescent="0.25">
      <c r="B56" s="1277"/>
      <c r="C56" s="287" t="s">
        <v>815</v>
      </c>
      <c r="D56" s="487">
        <v>32</v>
      </c>
      <c r="E56" s="777">
        <v>101.26582278481013</v>
      </c>
      <c r="F56" s="778">
        <v>8.4033613445378155</v>
      </c>
    </row>
    <row r="57" spans="2:6" x14ac:dyDescent="0.25">
      <c r="B57" s="1278"/>
      <c r="C57" s="287" t="s">
        <v>816</v>
      </c>
      <c r="D57" s="487">
        <v>492</v>
      </c>
      <c r="E57" s="777">
        <v>565.51724137931035</v>
      </c>
      <c r="F57" s="778">
        <v>13.045553375404358</v>
      </c>
    </row>
    <row r="58" spans="2:6" x14ac:dyDescent="0.25">
      <c r="B58" s="379" t="s">
        <v>162</v>
      </c>
      <c r="C58" s="287"/>
      <c r="D58" s="487">
        <v>73</v>
      </c>
      <c r="E58" s="777">
        <v>12.260665099093046</v>
      </c>
      <c r="F58" s="778">
        <v>1.9892092212109653</v>
      </c>
    </row>
    <row r="59" spans="2:6" x14ac:dyDescent="0.25">
      <c r="B59" s="775" t="s">
        <v>163</v>
      </c>
      <c r="C59" s="287"/>
      <c r="D59" s="487">
        <v>166</v>
      </c>
      <c r="E59" s="777">
        <v>44.008483563096505</v>
      </c>
      <c r="F59" s="778">
        <v>1.0203078133451347</v>
      </c>
    </row>
    <row r="60" spans="2:6" x14ac:dyDescent="0.25">
      <c r="B60" s="780" t="s">
        <v>817</v>
      </c>
      <c r="C60" s="287"/>
      <c r="D60" s="487">
        <v>5</v>
      </c>
      <c r="E60" s="777">
        <v>80.645161290322577</v>
      </c>
      <c r="F60" s="779" t="s">
        <v>191</v>
      </c>
    </row>
    <row r="61" spans="2:6" x14ac:dyDescent="0.25">
      <c r="B61" s="776" t="s">
        <v>818</v>
      </c>
      <c r="C61" s="287"/>
      <c r="D61" s="487">
        <v>62</v>
      </c>
      <c r="E61" s="777">
        <v>57.567316620241414</v>
      </c>
      <c r="F61" s="779" t="s">
        <v>191</v>
      </c>
    </row>
    <row r="62" spans="2:6" x14ac:dyDescent="0.25">
      <c r="B62" s="775" t="s">
        <v>819</v>
      </c>
      <c r="C62" s="287"/>
      <c r="D62" s="487">
        <v>2</v>
      </c>
      <c r="E62" s="777">
        <v>33.898305084745765</v>
      </c>
      <c r="F62" s="779" t="s">
        <v>191</v>
      </c>
    </row>
    <row r="63" spans="2:6" ht="30.75" customHeight="1" x14ac:dyDescent="0.25">
      <c r="B63" s="1276" t="s">
        <v>820</v>
      </c>
      <c r="C63" s="287" t="s">
        <v>821</v>
      </c>
      <c r="D63" s="487">
        <v>2</v>
      </c>
      <c r="E63" s="777">
        <v>74.074074074074076</v>
      </c>
      <c r="F63" s="778">
        <v>0.43696744592527853</v>
      </c>
    </row>
    <row r="64" spans="2:6" x14ac:dyDescent="0.25">
      <c r="B64" s="1278"/>
      <c r="C64" s="287" t="s">
        <v>822</v>
      </c>
      <c r="D64" s="487">
        <v>12</v>
      </c>
      <c r="E64" s="777">
        <v>324.32432432432432</v>
      </c>
      <c r="F64" s="778">
        <v>17.316017316017316</v>
      </c>
    </row>
    <row r="65" spans="2:6" x14ac:dyDescent="0.25">
      <c r="B65" s="1279" t="s">
        <v>823</v>
      </c>
      <c r="C65" s="287" t="s">
        <v>824</v>
      </c>
      <c r="D65" s="487">
        <v>185</v>
      </c>
      <c r="E65" s="777">
        <v>197.86096256684493</v>
      </c>
      <c r="F65" s="779" t="s">
        <v>191</v>
      </c>
    </row>
    <row r="66" spans="2:6" x14ac:dyDescent="0.25">
      <c r="B66" s="1280"/>
      <c r="C66" s="287" t="s">
        <v>825</v>
      </c>
      <c r="D66" s="487">
        <v>4</v>
      </c>
      <c r="E66" s="777">
        <v>7.9365079365079358</v>
      </c>
      <c r="F66" s="778">
        <v>0.24559464603671638</v>
      </c>
    </row>
    <row r="67" spans="2:6" x14ac:dyDescent="0.25">
      <c r="B67" s="492" t="s">
        <v>826</v>
      </c>
      <c r="C67" s="493"/>
      <c r="D67" s="494">
        <v>1045</v>
      </c>
      <c r="E67" s="781">
        <v>75.098814229249015</v>
      </c>
      <c r="F67" s="782">
        <v>3.957583790948684</v>
      </c>
    </row>
    <row r="68" spans="2:6" x14ac:dyDescent="0.25">
      <c r="B68" t="s">
        <v>978</v>
      </c>
    </row>
    <row r="69" spans="2:6" x14ac:dyDescent="0.25">
      <c r="B69" t="s">
        <v>953</v>
      </c>
    </row>
  </sheetData>
  <mergeCells count="3">
    <mergeCell ref="B55:B57"/>
    <mergeCell ref="B63:B64"/>
    <mergeCell ref="B65:B66"/>
  </mergeCells>
  <pageMargins left="0.7" right="0.7" top="0.75" bottom="0.75" header="0.3" footer="0.3"/>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7" tint="0.59999389629810485"/>
    <pageSetUpPr fitToPage="1"/>
  </sheetPr>
  <dimension ref="B1:S32"/>
  <sheetViews>
    <sheetView workbookViewId="0">
      <selection activeCell="E26" sqref="E26"/>
    </sheetView>
  </sheetViews>
  <sheetFormatPr defaultRowHeight="15" x14ac:dyDescent="0.25"/>
  <cols>
    <col min="1" max="1" width="3.7109375" customWidth="1"/>
    <col min="2" max="2" width="48.5703125" customWidth="1"/>
    <col min="4" max="4" width="13.85546875" customWidth="1"/>
    <col min="5" max="5" width="14.7109375" customWidth="1"/>
    <col min="6" max="19" width="13.5703125" customWidth="1"/>
  </cols>
  <sheetData>
    <row r="1" spans="2:19" ht="15.75" customHeight="1" x14ac:dyDescent="0.25">
      <c r="B1" s="1164" t="s">
        <v>830</v>
      </c>
      <c r="C1" s="1164"/>
      <c r="D1" s="1164"/>
      <c r="E1" s="1164"/>
      <c r="F1" s="1164"/>
      <c r="G1" s="1164"/>
      <c r="H1" s="1164"/>
      <c r="I1" s="1164"/>
      <c r="J1" s="1164"/>
      <c r="K1" s="1164"/>
      <c r="L1" s="1164"/>
      <c r="M1" s="1164"/>
      <c r="N1" s="1164"/>
      <c r="O1" s="1164"/>
      <c r="P1" s="1164"/>
      <c r="Q1" s="1164"/>
      <c r="R1" s="1164"/>
      <c r="S1" s="1164"/>
    </row>
    <row r="2" spans="2:19" x14ac:dyDescent="0.25">
      <c r="B2" s="296"/>
    </row>
    <row r="3" spans="2:19" ht="15.75" customHeight="1" x14ac:dyDescent="0.25">
      <c r="B3" s="163"/>
      <c r="C3" s="164"/>
      <c r="D3" s="1165" t="s">
        <v>957</v>
      </c>
      <c r="E3" s="1165"/>
      <c r="F3" s="1166"/>
      <c r="G3" s="1166"/>
      <c r="H3" s="1166"/>
      <c r="I3" s="1166"/>
      <c r="J3" s="1166"/>
      <c r="K3" s="1166"/>
      <c r="L3" s="1166"/>
      <c r="M3" s="1166"/>
      <c r="N3" s="1166"/>
      <c r="O3" s="1166"/>
      <c r="P3" s="1166"/>
      <c r="Q3" s="1166"/>
      <c r="R3" s="1166"/>
      <c r="S3" s="1166"/>
    </row>
    <row r="4" spans="2:19" ht="15.75" customHeight="1" x14ac:dyDescent="0.25">
      <c r="B4" s="165"/>
      <c r="C4" s="166"/>
      <c r="D4" s="1168" t="s">
        <v>955</v>
      </c>
      <c r="E4" s="1168" t="s">
        <v>201</v>
      </c>
      <c r="F4" s="1170" t="s">
        <v>73</v>
      </c>
      <c r="G4" s="1171"/>
      <c r="H4" s="1172" t="s">
        <v>74</v>
      </c>
      <c r="I4" s="1171"/>
      <c r="J4" s="1172" t="s">
        <v>75</v>
      </c>
      <c r="K4" s="1173"/>
      <c r="L4" s="1172" t="s">
        <v>76</v>
      </c>
      <c r="M4" s="1171"/>
      <c r="N4" s="1172" t="s">
        <v>77</v>
      </c>
      <c r="O4" s="1171"/>
      <c r="P4" s="1172" t="s">
        <v>78</v>
      </c>
      <c r="Q4" s="1171"/>
      <c r="R4" s="1170" t="s">
        <v>79</v>
      </c>
      <c r="S4" s="1171"/>
    </row>
    <row r="5" spans="2:19" ht="63" x14ac:dyDescent="0.25">
      <c r="B5" s="165"/>
      <c r="C5" s="166"/>
      <c r="D5" s="1169"/>
      <c r="E5" s="1169"/>
      <c r="F5" s="286" t="s">
        <v>956</v>
      </c>
      <c r="G5" s="324" t="s">
        <v>198</v>
      </c>
      <c r="H5" s="927" t="s">
        <v>956</v>
      </c>
      <c r="I5" s="928" t="s">
        <v>198</v>
      </c>
      <c r="J5" s="927" t="s">
        <v>956</v>
      </c>
      <c r="K5" s="324" t="s">
        <v>198</v>
      </c>
      <c r="L5" s="927" t="s">
        <v>956</v>
      </c>
      <c r="M5" s="928" t="s">
        <v>198</v>
      </c>
      <c r="N5" s="927" t="s">
        <v>956</v>
      </c>
      <c r="O5" s="324" t="s">
        <v>198</v>
      </c>
      <c r="P5" s="927" t="s">
        <v>956</v>
      </c>
      <c r="Q5" s="928" t="s">
        <v>198</v>
      </c>
      <c r="R5" s="927" t="s">
        <v>956</v>
      </c>
      <c r="S5" s="324" t="s">
        <v>198</v>
      </c>
    </row>
    <row r="6" spans="2:19" ht="15.75" x14ac:dyDescent="0.25">
      <c r="B6" s="171"/>
      <c r="C6" s="172"/>
      <c r="D6" s="317"/>
      <c r="E6" s="317"/>
      <c r="F6" s="172"/>
      <c r="G6" s="173"/>
      <c r="H6" s="171"/>
      <c r="I6" s="173"/>
      <c r="J6" s="172"/>
      <c r="K6" s="172"/>
      <c r="L6" s="171"/>
      <c r="M6" s="173"/>
      <c r="N6" s="172"/>
      <c r="O6" s="172"/>
      <c r="P6" s="171"/>
      <c r="Q6" s="173"/>
      <c r="R6" s="172"/>
      <c r="S6" s="173"/>
    </row>
    <row r="7" spans="2:19" ht="15.75" x14ac:dyDescent="0.25">
      <c r="B7" s="11" t="s">
        <v>792</v>
      </c>
      <c r="C7" s="174"/>
      <c r="D7" s="317"/>
      <c r="E7" s="317"/>
      <c r="F7" s="175"/>
      <c r="G7" s="176"/>
      <c r="H7" s="177"/>
      <c r="I7" s="176"/>
      <c r="J7" s="175"/>
      <c r="K7" s="175"/>
      <c r="L7" s="177"/>
      <c r="M7" s="176"/>
      <c r="N7" s="175"/>
      <c r="O7" s="175"/>
      <c r="P7" s="177"/>
      <c r="Q7" s="176"/>
      <c r="R7" s="175"/>
      <c r="S7" s="176"/>
    </row>
    <row r="8" spans="2:19" ht="15.75" x14ac:dyDescent="0.25">
      <c r="B8" s="14" t="s">
        <v>843</v>
      </c>
      <c r="C8" s="178"/>
      <c r="D8" s="318">
        <v>5480</v>
      </c>
      <c r="E8" s="318">
        <v>10400</v>
      </c>
      <c r="F8" s="354">
        <v>20</v>
      </c>
      <c r="G8" s="355">
        <v>300</v>
      </c>
      <c r="H8" s="356">
        <v>100</v>
      </c>
      <c r="I8" s="355">
        <v>1090</v>
      </c>
      <c r="J8" s="356">
        <v>900</v>
      </c>
      <c r="K8" s="357">
        <v>2480</v>
      </c>
      <c r="L8" s="356">
        <v>2170</v>
      </c>
      <c r="M8" s="355">
        <v>3090</v>
      </c>
      <c r="N8" s="356">
        <v>2260</v>
      </c>
      <c r="O8" s="357">
        <v>3060</v>
      </c>
      <c r="P8" s="356">
        <v>50</v>
      </c>
      <c r="Q8" s="355">
        <v>220</v>
      </c>
      <c r="R8" s="354">
        <v>0</v>
      </c>
      <c r="S8" s="355">
        <v>150</v>
      </c>
    </row>
    <row r="9" spans="2:19" ht="15.75" x14ac:dyDescent="0.25">
      <c r="B9" s="300" t="s">
        <v>9</v>
      </c>
      <c r="C9" s="178"/>
      <c r="D9" s="318">
        <v>10</v>
      </c>
      <c r="E9" s="318">
        <v>49450</v>
      </c>
      <c r="F9" s="354">
        <v>0</v>
      </c>
      <c r="G9" s="355">
        <v>1090</v>
      </c>
      <c r="H9" s="356">
        <v>0</v>
      </c>
      <c r="I9" s="355">
        <v>1360</v>
      </c>
      <c r="J9" s="356">
        <v>10</v>
      </c>
      <c r="K9" s="357">
        <v>3060</v>
      </c>
      <c r="L9" s="358" t="s">
        <v>199</v>
      </c>
      <c r="M9" s="355">
        <v>12370</v>
      </c>
      <c r="N9" s="356">
        <v>0</v>
      </c>
      <c r="O9" s="357">
        <v>12570</v>
      </c>
      <c r="P9" s="356">
        <v>0</v>
      </c>
      <c r="Q9" s="355">
        <v>11140</v>
      </c>
      <c r="R9" s="354">
        <v>0</v>
      </c>
      <c r="S9" s="355">
        <v>7870</v>
      </c>
    </row>
    <row r="10" spans="2:19" ht="15.75" x14ac:dyDescent="0.25">
      <c r="B10" s="300" t="s">
        <v>844</v>
      </c>
      <c r="C10" s="178"/>
      <c r="D10" s="318">
        <v>0</v>
      </c>
      <c r="E10" s="318">
        <v>610</v>
      </c>
      <c r="F10" s="354">
        <v>0</v>
      </c>
      <c r="G10" s="355">
        <v>0</v>
      </c>
      <c r="H10" s="356">
        <v>0</v>
      </c>
      <c r="I10" s="355">
        <v>10</v>
      </c>
      <c r="J10" s="356">
        <v>0</v>
      </c>
      <c r="K10" s="357">
        <v>0</v>
      </c>
      <c r="L10" s="356">
        <v>0</v>
      </c>
      <c r="M10" s="355">
        <v>20</v>
      </c>
      <c r="N10" s="356">
        <v>0</v>
      </c>
      <c r="O10" s="357">
        <v>80</v>
      </c>
      <c r="P10" s="356">
        <v>0</v>
      </c>
      <c r="Q10" s="355">
        <v>190</v>
      </c>
      <c r="R10" s="354">
        <v>0</v>
      </c>
      <c r="S10" s="355">
        <v>310</v>
      </c>
    </row>
    <row r="11" spans="2:19" ht="15.75" x14ac:dyDescent="0.25">
      <c r="B11" s="14" t="s">
        <v>10</v>
      </c>
      <c r="C11" s="184"/>
      <c r="D11" s="318">
        <v>70460</v>
      </c>
      <c r="E11" s="318">
        <v>132370</v>
      </c>
      <c r="F11" s="354">
        <v>20</v>
      </c>
      <c r="G11" s="355">
        <v>2330</v>
      </c>
      <c r="H11" s="356">
        <v>150</v>
      </c>
      <c r="I11" s="355">
        <v>12230</v>
      </c>
      <c r="J11" s="356">
        <v>2160</v>
      </c>
      <c r="K11" s="357">
        <v>18770</v>
      </c>
      <c r="L11" s="356">
        <v>29880</v>
      </c>
      <c r="M11" s="355">
        <v>43560</v>
      </c>
      <c r="N11" s="356">
        <v>37240</v>
      </c>
      <c r="O11" s="357">
        <v>51430</v>
      </c>
      <c r="P11" s="356">
        <v>990</v>
      </c>
      <c r="Q11" s="355">
        <v>2670</v>
      </c>
      <c r="R11" s="354">
        <v>20</v>
      </c>
      <c r="S11" s="355">
        <v>1390</v>
      </c>
    </row>
    <row r="12" spans="2:19" ht="15.75" x14ac:dyDescent="0.25">
      <c r="B12" s="14" t="s">
        <v>11</v>
      </c>
      <c r="C12" s="185"/>
      <c r="D12" s="318">
        <v>13030</v>
      </c>
      <c r="E12" s="318">
        <v>28560</v>
      </c>
      <c r="F12" s="354">
        <v>10</v>
      </c>
      <c r="G12" s="355">
        <v>720</v>
      </c>
      <c r="H12" s="356">
        <v>50</v>
      </c>
      <c r="I12" s="355">
        <v>3090</v>
      </c>
      <c r="J12" s="356">
        <v>630</v>
      </c>
      <c r="K12" s="357">
        <v>5210</v>
      </c>
      <c r="L12" s="356">
        <v>5660</v>
      </c>
      <c r="M12" s="355">
        <v>8140</v>
      </c>
      <c r="N12" s="356">
        <v>6450</v>
      </c>
      <c r="O12" s="357">
        <v>8520</v>
      </c>
      <c r="P12" s="356">
        <v>230</v>
      </c>
      <c r="Q12" s="355">
        <v>1540</v>
      </c>
      <c r="R12" s="354">
        <v>10</v>
      </c>
      <c r="S12" s="355">
        <v>1340</v>
      </c>
    </row>
    <row r="13" spans="2:19" ht="15.75" x14ac:dyDescent="0.25">
      <c r="B13" s="14" t="s">
        <v>12</v>
      </c>
      <c r="C13" s="185"/>
      <c r="D13" s="318">
        <v>57420</v>
      </c>
      <c r="E13" s="318">
        <v>103820</v>
      </c>
      <c r="F13" s="354">
        <v>20</v>
      </c>
      <c r="G13" s="355">
        <v>1610</v>
      </c>
      <c r="H13" s="356">
        <v>100</v>
      </c>
      <c r="I13" s="355">
        <v>9140</v>
      </c>
      <c r="J13" s="356">
        <v>1530</v>
      </c>
      <c r="K13" s="357">
        <v>13560</v>
      </c>
      <c r="L13" s="356">
        <v>24230</v>
      </c>
      <c r="M13" s="355">
        <v>35430</v>
      </c>
      <c r="N13" s="356">
        <v>30790</v>
      </c>
      <c r="O13" s="357">
        <v>42910</v>
      </c>
      <c r="P13" s="356">
        <v>750</v>
      </c>
      <c r="Q13" s="355">
        <v>1130</v>
      </c>
      <c r="R13" s="358" t="s">
        <v>199</v>
      </c>
      <c r="S13" s="355">
        <v>50</v>
      </c>
    </row>
    <row r="14" spans="2:19" ht="15.75" x14ac:dyDescent="0.25">
      <c r="B14" s="300" t="s">
        <v>13</v>
      </c>
      <c r="C14" s="184"/>
      <c r="D14" s="318">
        <v>170</v>
      </c>
      <c r="E14" s="318">
        <v>14580</v>
      </c>
      <c r="F14" s="354">
        <v>0</v>
      </c>
      <c r="G14" s="355">
        <v>30</v>
      </c>
      <c r="H14" s="356">
        <v>0</v>
      </c>
      <c r="I14" s="355">
        <v>50</v>
      </c>
      <c r="J14" s="356">
        <v>10</v>
      </c>
      <c r="K14" s="357">
        <v>100</v>
      </c>
      <c r="L14" s="356">
        <v>20</v>
      </c>
      <c r="M14" s="355">
        <v>120</v>
      </c>
      <c r="N14" s="356">
        <v>40</v>
      </c>
      <c r="O14" s="357">
        <v>860</v>
      </c>
      <c r="P14" s="356">
        <v>40</v>
      </c>
      <c r="Q14" s="355">
        <v>6310</v>
      </c>
      <c r="R14" s="354">
        <v>70</v>
      </c>
      <c r="S14" s="355">
        <v>7120</v>
      </c>
    </row>
    <row r="15" spans="2:19" ht="15.75" x14ac:dyDescent="0.25">
      <c r="B15" s="300" t="s">
        <v>11</v>
      </c>
      <c r="C15" s="185"/>
      <c r="D15" s="318">
        <v>170</v>
      </c>
      <c r="E15" s="318">
        <v>11520</v>
      </c>
      <c r="F15" s="354">
        <v>0</v>
      </c>
      <c r="G15" s="355">
        <v>30</v>
      </c>
      <c r="H15" s="356">
        <v>0</v>
      </c>
      <c r="I15" s="355">
        <v>50</v>
      </c>
      <c r="J15" s="356">
        <v>10</v>
      </c>
      <c r="K15" s="357">
        <v>100</v>
      </c>
      <c r="L15" s="356">
        <v>20</v>
      </c>
      <c r="M15" s="355">
        <v>110</v>
      </c>
      <c r="N15" s="356">
        <v>30</v>
      </c>
      <c r="O15" s="357">
        <v>720</v>
      </c>
      <c r="P15" s="356">
        <v>40</v>
      </c>
      <c r="Q15" s="355">
        <v>4920</v>
      </c>
      <c r="R15" s="354">
        <v>70</v>
      </c>
      <c r="S15" s="355">
        <v>5600</v>
      </c>
    </row>
    <row r="16" spans="2:19" ht="15.75" x14ac:dyDescent="0.25">
      <c r="B16" s="300" t="s">
        <v>12</v>
      </c>
      <c r="C16" s="178"/>
      <c r="D16" s="318">
        <v>10</v>
      </c>
      <c r="E16" s="318">
        <v>3060</v>
      </c>
      <c r="F16" s="354">
        <v>0</v>
      </c>
      <c r="G16" s="355">
        <v>0</v>
      </c>
      <c r="H16" s="356">
        <v>0</v>
      </c>
      <c r="I16" s="355">
        <v>0</v>
      </c>
      <c r="J16" s="356">
        <v>0</v>
      </c>
      <c r="K16" s="357">
        <v>0</v>
      </c>
      <c r="L16" s="356">
        <v>0</v>
      </c>
      <c r="M16" s="355">
        <v>10</v>
      </c>
      <c r="N16" s="356">
        <v>10</v>
      </c>
      <c r="O16" s="357">
        <v>140</v>
      </c>
      <c r="P16" s="356">
        <v>0</v>
      </c>
      <c r="Q16" s="355">
        <v>1390</v>
      </c>
      <c r="R16" s="358" t="s">
        <v>199</v>
      </c>
      <c r="S16" s="355">
        <v>1520</v>
      </c>
    </row>
    <row r="17" spans="2:19" ht="15.75" x14ac:dyDescent="0.25">
      <c r="B17" s="14" t="s">
        <v>14</v>
      </c>
      <c r="C17" s="178"/>
      <c r="D17" s="318">
        <v>2150</v>
      </c>
      <c r="E17" s="318">
        <v>6300</v>
      </c>
      <c r="F17" s="354">
        <v>0</v>
      </c>
      <c r="G17" s="355">
        <v>20</v>
      </c>
      <c r="H17" s="356">
        <v>0</v>
      </c>
      <c r="I17" s="355">
        <v>50</v>
      </c>
      <c r="J17" s="356">
        <v>120</v>
      </c>
      <c r="K17" s="357">
        <v>2480</v>
      </c>
      <c r="L17" s="356">
        <v>1280</v>
      </c>
      <c r="M17" s="355">
        <v>2520</v>
      </c>
      <c r="N17" s="356">
        <v>730</v>
      </c>
      <c r="O17" s="357">
        <v>1140</v>
      </c>
      <c r="P17" s="356">
        <v>20</v>
      </c>
      <c r="Q17" s="355">
        <v>60</v>
      </c>
      <c r="R17" s="354">
        <v>0</v>
      </c>
      <c r="S17" s="355">
        <v>30</v>
      </c>
    </row>
    <row r="18" spans="2:19" ht="15.75" x14ac:dyDescent="0.25">
      <c r="B18" s="14" t="s">
        <v>15</v>
      </c>
      <c r="C18" s="178"/>
      <c r="D18" s="318">
        <v>330</v>
      </c>
      <c r="E18" s="318">
        <v>1810</v>
      </c>
      <c r="F18" s="354">
        <v>0</v>
      </c>
      <c r="G18" s="355">
        <v>40</v>
      </c>
      <c r="H18" s="356">
        <v>0</v>
      </c>
      <c r="I18" s="355">
        <v>160</v>
      </c>
      <c r="J18" s="356">
        <v>20</v>
      </c>
      <c r="K18" s="357">
        <v>320</v>
      </c>
      <c r="L18" s="356">
        <v>170</v>
      </c>
      <c r="M18" s="355">
        <v>420</v>
      </c>
      <c r="N18" s="356">
        <v>140</v>
      </c>
      <c r="O18" s="357">
        <v>340</v>
      </c>
      <c r="P18" s="358" t="s">
        <v>199</v>
      </c>
      <c r="Q18" s="355">
        <v>260</v>
      </c>
      <c r="R18" s="358" t="s">
        <v>199</v>
      </c>
      <c r="S18" s="355">
        <v>270</v>
      </c>
    </row>
    <row r="19" spans="2:19" ht="15.75" x14ac:dyDescent="0.25">
      <c r="B19" s="186"/>
      <c r="C19" s="178"/>
      <c r="D19" s="318"/>
      <c r="E19" s="318"/>
      <c r="F19" s="349"/>
      <c r="G19" s="350"/>
      <c r="H19" s="351"/>
      <c r="I19" s="350"/>
      <c r="J19" s="352"/>
      <c r="K19" s="352"/>
      <c r="L19" s="351"/>
      <c r="M19" s="350"/>
      <c r="N19" s="352"/>
      <c r="O19" s="352"/>
      <c r="P19" s="351"/>
      <c r="Q19" s="350"/>
      <c r="R19" s="349"/>
      <c r="S19" s="350"/>
    </row>
    <row r="20" spans="2:19" ht="15.75" x14ac:dyDescent="0.25">
      <c r="B20" s="189" t="s">
        <v>16</v>
      </c>
      <c r="C20" s="190"/>
      <c r="D20" s="319">
        <v>78600</v>
      </c>
      <c r="E20" s="319">
        <v>215520</v>
      </c>
      <c r="F20" s="191">
        <v>40</v>
      </c>
      <c r="G20" s="495">
        <v>3810</v>
      </c>
      <c r="H20" s="191">
        <v>250</v>
      </c>
      <c r="I20" s="495">
        <v>14950</v>
      </c>
      <c r="J20" s="191">
        <v>3220</v>
      </c>
      <c r="K20" s="495">
        <v>27210</v>
      </c>
      <c r="L20" s="191">
        <v>33520</v>
      </c>
      <c r="M20" s="495">
        <v>62100</v>
      </c>
      <c r="N20" s="191">
        <v>40410</v>
      </c>
      <c r="O20" s="495">
        <v>69480</v>
      </c>
      <c r="P20" s="191">
        <v>1100</v>
      </c>
      <c r="Q20" s="495">
        <v>20850</v>
      </c>
      <c r="R20" s="191">
        <v>90</v>
      </c>
      <c r="S20" s="495">
        <v>17140</v>
      </c>
    </row>
    <row r="21" spans="2:19" ht="15.75" x14ac:dyDescent="0.25">
      <c r="B21" s="192" t="s">
        <v>801</v>
      </c>
      <c r="C21" s="193"/>
      <c r="D21" s="318">
        <v>78590</v>
      </c>
      <c r="E21" s="318">
        <v>166070</v>
      </c>
      <c r="F21" s="179">
        <v>40</v>
      </c>
      <c r="G21" s="762">
        <v>2720</v>
      </c>
      <c r="H21" s="179">
        <v>250</v>
      </c>
      <c r="I21" s="762">
        <v>13590</v>
      </c>
      <c r="J21" s="179">
        <v>3210</v>
      </c>
      <c r="K21" s="762">
        <v>24150</v>
      </c>
      <c r="L21" s="179">
        <v>33520</v>
      </c>
      <c r="M21" s="762">
        <v>49730</v>
      </c>
      <c r="N21" s="179">
        <v>40410</v>
      </c>
      <c r="O21" s="762">
        <v>56910</v>
      </c>
      <c r="P21" s="179">
        <v>1100</v>
      </c>
      <c r="Q21" s="762">
        <v>9710</v>
      </c>
      <c r="R21" s="179">
        <v>90</v>
      </c>
      <c r="S21" s="762">
        <v>9270</v>
      </c>
    </row>
    <row r="22" spans="2:19" ht="15.75" x14ac:dyDescent="0.25">
      <c r="B22" s="195"/>
      <c r="C22" s="196"/>
      <c r="D22" s="320"/>
      <c r="E22" s="320"/>
      <c r="F22" s="321"/>
      <c r="G22" s="760"/>
      <c r="H22" s="321"/>
      <c r="I22" s="760"/>
      <c r="J22" s="321"/>
      <c r="K22" s="760"/>
      <c r="L22" s="321"/>
      <c r="M22" s="760"/>
      <c r="N22" s="321"/>
      <c r="O22" s="760"/>
      <c r="P22" s="321"/>
      <c r="Q22" s="760"/>
      <c r="R22" s="321"/>
      <c r="S22" s="760"/>
    </row>
    <row r="23" spans="2:19" ht="15.75" x14ac:dyDescent="0.25">
      <c r="B23" s="28" t="s">
        <v>87</v>
      </c>
      <c r="D23" s="161"/>
    </row>
    <row r="24" spans="2:19" x14ac:dyDescent="0.25">
      <c r="D24" s="104"/>
      <c r="E24" s="104"/>
      <c r="F24" s="104"/>
      <c r="G24" s="104"/>
      <c r="H24" s="104"/>
      <c r="I24" s="104"/>
      <c r="J24" s="104"/>
      <c r="K24" s="104"/>
      <c r="L24" s="104"/>
      <c r="M24" s="199"/>
      <c r="N24" s="200"/>
      <c r="O24" s="201"/>
      <c r="R24" s="39"/>
    </row>
    <row r="25" spans="2:19" ht="15.75" x14ac:dyDescent="0.25">
      <c r="B25" s="39" t="s">
        <v>773</v>
      </c>
      <c r="D25" s="202"/>
      <c r="E25" s="202"/>
      <c r="F25" s="201"/>
      <c r="G25" s="201"/>
      <c r="H25" s="201"/>
      <c r="I25" s="201"/>
      <c r="J25" s="201"/>
      <c r="K25" s="201"/>
      <c r="L25" s="201"/>
      <c r="M25" s="201"/>
      <c r="N25" s="201"/>
      <c r="O25" s="201"/>
    </row>
    <row r="26" spans="2:19" ht="15.75" x14ac:dyDescent="0.25">
      <c r="B26" t="s">
        <v>958</v>
      </c>
      <c r="D26" s="202"/>
      <c r="E26" s="202"/>
      <c r="F26" s="59"/>
    </row>
    <row r="27" spans="2:19" ht="15.75" x14ac:dyDescent="0.25">
      <c r="B27" t="s">
        <v>979</v>
      </c>
      <c r="D27" s="202"/>
      <c r="E27" s="202"/>
      <c r="F27" s="59"/>
    </row>
    <row r="28" spans="2:19" ht="15.75" x14ac:dyDescent="0.25">
      <c r="B28" t="s">
        <v>200</v>
      </c>
      <c r="D28" s="202"/>
      <c r="E28" s="202"/>
      <c r="F28" s="59"/>
    </row>
    <row r="29" spans="2:19" ht="15.75" x14ac:dyDescent="0.25">
      <c r="B29" t="s">
        <v>1037</v>
      </c>
      <c r="D29" s="202"/>
      <c r="E29" s="202"/>
      <c r="F29" s="59"/>
    </row>
    <row r="30" spans="2:19" ht="15.75" x14ac:dyDescent="0.25">
      <c r="B30" t="s">
        <v>953</v>
      </c>
      <c r="D30" s="202"/>
      <c r="E30" s="202"/>
      <c r="F30" s="59"/>
    </row>
    <row r="32" spans="2:19" x14ac:dyDescent="0.25">
      <c r="B32" s="301" t="s">
        <v>980</v>
      </c>
      <c r="C32" s="301"/>
      <c r="D32" s="301"/>
      <c r="E32" s="301"/>
      <c r="F32" s="301"/>
      <c r="G32" s="301"/>
      <c r="H32" s="301"/>
      <c r="I32" s="301"/>
      <c r="J32" s="301"/>
      <c r="K32" s="301"/>
    </row>
  </sheetData>
  <dataConsolidate/>
  <mergeCells count="11">
    <mergeCell ref="R4:S4"/>
    <mergeCell ref="B1:S1"/>
    <mergeCell ref="D3:S3"/>
    <mergeCell ref="D4:D5"/>
    <mergeCell ref="E4:E5"/>
    <mergeCell ref="F4:G4"/>
    <mergeCell ref="H4:I4"/>
    <mergeCell ref="J4:K4"/>
    <mergeCell ref="L4:M4"/>
    <mergeCell ref="N4:O4"/>
    <mergeCell ref="P4:Q4"/>
  </mergeCells>
  <pageMargins left="0.25" right="0.25" top="0.75" bottom="0.75" header="0.3" footer="0.3"/>
  <pageSetup paperSize="9" scale="94" fitToWidth="2"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7" tint="0.59999389629810485"/>
    <pageSetUpPr fitToPage="1"/>
  </sheetPr>
  <dimension ref="B1:S32"/>
  <sheetViews>
    <sheetView workbookViewId="0">
      <selection activeCell="I28" sqref="I28"/>
    </sheetView>
  </sheetViews>
  <sheetFormatPr defaultRowHeight="15" x14ac:dyDescent="0.25"/>
  <cols>
    <col min="1" max="1" width="3.7109375" customWidth="1"/>
    <col min="2" max="2" width="48.5703125" customWidth="1"/>
    <col min="4" max="4" width="13.85546875" customWidth="1"/>
    <col min="5" max="5" width="14.7109375" customWidth="1"/>
    <col min="6" max="19" width="13.5703125" customWidth="1"/>
  </cols>
  <sheetData>
    <row r="1" spans="2:19" ht="15.75" customHeight="1" x14ac:dyDescent="0.25">
      <c r="B1" s="1164" t="s">
        <v>831</v>
      </c>
      <c r="C1" s="1164"/>
      <c r="D1" s="1164"/>
      <c r="E1" s="1164"/>
      <c r="F1" s="1164"/>
      <c r="G1" s="1164"/>
      <c r="H1" s="1164"/>
      <c r="I1" s="1164"/>
      <c r="J1" s="1164"/>
      <c r="K1" s="1164"/>
      <c r="L1" s="1164"/>
      <c r="M1" s="1164"/>
      <c r="N1" s="1164"/>
      <c r="O1" s="1164"/>
      <c r="P1" s="1164"/>
      <c r="Q1" s="1164"/>
      <c r="R1" s="1164"/>
      <c r="S1" s="1164"/>
    </row>
    <row r="2" spans="2:19" x14ac:dyDescent="0.25">
      <c r="B2" s="296"/>
    </row>
    <row r="3" spans="2:19" ht="15.75" customHeight="1" x14ac:dyDescent="0.25">
      <c r="B3" s="163"/>
      <c r="C3" s="164"/>
      <c r="D3" s="1165" t="s">
        <v>981</v>
      </c>
      <c r="E3" s="1165"/>
      <c r="F3" s="1166"/>
      <c r="G3" s="1166"/>
      <c r="H3" s="1166"/>
      <c r="I3" s="1166"/>
      <c r="J3" s="1166"/>
      <c r="K3" s="1166"/>
      <c r="L3" s="1166"/>
      <c r="M3" s="1166"/>
      <c r="N3" s="1166"/>
      <c r="O3" s="1166"/>
      <c r="P3" s="1166"/>
      <c r="Q3" s="1166"/>
      <c r="R3" s="1166"/>
      <c r="S3" s="1166"/>
    </row>
    <row r="4" spans="2:19" ht="15.75" customHeight="1" x14ac:dyDescent="0.25">
      <c r="B4" s="165"/>
      <c r="C4" s="166"/>
      <c r="D4" s="1168" t="s">
        <v>202</v>
      </c>
      <c r="E4" s="1168" t="s">
        <v>259</v>
      </c>
      <c r="F4" s="1170" t="s">
        <v>73</v>
      </c>
      <c r="G4" s="1171"/>
      <c r="H4" s="1172" t="s">
        <v>74</v>
      </c>
      <c r="I4" s="1171"/>
      <c r="J4" s="1172" t="s">
        <v>75</v>
      </c>
      <c r="K4" s="1173"/>
      <c r="L4" s="1172" t="s">
        <v>76</v>
      </c>
      <c r="M4" s="1171"/>
      <c r="N4" s="1172" t="s">
        <v>77</v>
      </c>
      <c r="O4" s="1171"/>
      <c r="P4" s="1172" t="s">
        <v>78</v>
      </c>
      <c r="Q4" s="1171"/>
      <c r="R4" s="1170" t="s">
        <v>79</v>
      </c>
      <c r="S4" s="1171"/>
    </row>
    <row r="5" spans="2:19" ht="62.25" customHeight="1" x14ac:dyDescent="0.25">
      <c r="B5" s="165"/>
      <c r="C5" s="166"/>
      <c r="D5" s="1169"/>
      <c r="E5" s="1169"/>
      <c r="F5" s="984" t="s">
        <v>956</v>
      </c>
      <c r="G5" s="324" t="s">
        <v>983</v>
      </c>
      <c r="H5" s="984" t="s">
        <v>956</v>
      </c>
      <c r="I5" s="985" t="s">
        <v>983</v>
      </c>
      <c r="J5" s="984" t="s">
        <v>956</v>
      </c>
      <c r="K5" s="985" t="s">
        <v>983</v>
      </c>
      <c r="L5" s="984" t="s">
        <v>956</v>
      </c>
      <c r="M5" s="985" t="s">
        <v>983</v>
      </c>
      <c r="N5" s="984" t="s">
        <v>956</v>
      </c>
      <c r="O5" s="985" t="s">
        <v>983</v>
      </c>
      <c r="P5" s="984" t="s">
        <v>956</v>
      </c>
      <c r="Q5" s="985" t="s">
        <v>983</v>
      </c>
      <c r="R5" s="984" t="s">
        <v>956</v>
      </c>
      <c r="S5" s="985" t="s">
        <v>983</v>
      </c>
    </row>
    <row r="6" spans="2:19" ht="15.75" x14ac:dyDescent="0.25">
      <c r="B6" s="171"/>
      <c r="C6" s="172"/>
      <c r="D6" s="317"/>
      <c r="E6" s="317"/>
      <c r="F6" s="172"/>
      <c r="G6" s="173"/>
      <c r="H6" s="171"/>
      <c r="I6" s="173"/>
      <c r="J6" s="172"/>
      <c r="K6" s="172"/>
      <c r="L6" s="171"/>
      <c r="M6" s="173"/>
      <c r="N6" s="172"/>
      <c r="O6" s="172"/>
      <c r="P6" s="171"/>
      <c r="Q6" s="173"/>
      <c r="R6" s="172"/>
      <c r="S6" s="173"/>
    </row>
    <row r="7" spans="2:19" ht="15.75" x14ac:dyDescent="0.25">
      <c r="B7" s="11" t="s">
        <v>792</v>
      </c>
      <c r="C7" s="174"/>
      <c r="D7" s="317"/>
      <c r="E7" s="317"/>
      <c r="F7" s="175"/>
      <c r="G7" s="176"/>
      <c r="H7" s="177"/>
      <c r="I7" s="176"/>
      <c r="J7" s="175"/>
      <c r="K7" s="175"/>
      <c r="L7" s="177"/>
      <c r="M7" s="176"/>
      <c r="N7" s="175"/>
      <c r="O7" s="175"/>
      <c r="P7" s="177"/>
      <c r="Q7" s="176"/>
      <c r="R7" s="175"/>
      <c r="S7" s="176"/>
    </row>
    <row r="8" spans="2:19" ht="15.75" x14ac:dyDescent="0.25">
      <c r="B8" s="14" t="s">
        <v>843</v>
      </c>
      <c r="C8" s="178"/>
      <c r="D8" s="318">
        <v>5480</v>
      </c>
      <c r="E8" s="498">
        <v>0.52692307692307694</v>
      </c>
      <c r="F8" s="354">
        <v>20</v>
      </c>
      <c r="G8" s="981">
        <v>6.6666666666666666E-2</v>
      </c>
      <c r="H8" s="356">
        <v>100</v>
      </c>
      <c r="I8" s="981">
        <v>9.1743119266055051E-2</v>
      </c>
      <c r="J8" s="356">
        <v>900</v>
      </c>
      <c r="K8" s="982">
        <v>0.36290322580645162</v>
      </c>
      <c r="L8" s="356">
        <v>2170</v>
      </c>
      <c r="M8" s="981">
        <v>0.70226537216828477</v>
      </c>
      <c r="N8" s="356">
        <v>2260</v>
      </c>
      <c r="O8" s="982">
        <v>0.73856209150326801</v>
      </c>
      <c r="P8" s="356">
        <v>50</v>
      </c>
      <c r="Q8" s="981">
        <v>0.22727272727272727</v>
      </c>
      <c r="R8" s="354">
        <v>0</v>
      </c>
      <c r="S8" s="981">
        <v>0</v>
      </c>
    </row>
    <row r="9" spans="2:19" ht="15.75" x14ac:dyDescent="0.25">
      <c r="B9" s="300" t="s">
        <v>9</v>
      </c>
      <c r="C9" s="178"/>
      <c r="D9" s="318">
        <v>10</v>
      </c>
      <c r="E9" s="498">
        <v>2.0222446916076846E-4</v>
      </c>
      <c r="F9" s="354">
        <v>0</v>
      </c>
      <c r="G9" s="981">
        <v>0</v>
      </c>
      <c r="H9" s="356">
        <v>0</v>
      </c>
      <c r="I9" s="981">
        <v>0</v>
      </c>
      <c r="J9" s="356">
        <v>10</v>
      </c>
      <c r="K9" s="982">
        <v>3.2679738562091504E-3</v>
      </c>
      <c r="L9" s="358" t="s">
        <v>199</v>
      </c>
      <c r="M9" s="981">
        <v>0</v>
      </c>
      <c r="N9" s="356">
        <v>0</v>
      </c>
      <c r="O9" s="982">
        <v>0</v>
      </c>
      <c r="P9" s="356">
        <v>0</v>
      </c>
      <c r="Q9" s="981">
        <v>0</v>
      </c>
      <c r="R9" s="354">
        <v>0</v>
      </c>
      <c r="S9" s="981">
        <v>0</v>
      </c>
    </row>
    <row r="10" spans="2:19" ht="15.75" x14ac:dyDescent="0.25">
      <c r="B10" s="300" t="s">
        <v>844</v>
      </c>
      <c r="C10" s="178"/>
      <c r="D10" s="318">
        <v>0</v>
      </c>
      <c r="E10" s="498">
        <v>0</v>
      </c>
      <c r="F10" s="354">
        <v>0</v>
      </c>
      <c r="G10" s="981">
        <v>0</v>
      </c>
      <c r="H10" s="356">
        <v>0</v>
      </c>
      <c r="I10" s="981">
        <v>0</v>
      </c>
      <c r="J10" s="356">
        <v>0</v>
      </c>
      <c r="K10" s="982">
        <v>0</v>
      </c>
      <c r="L10" s="356">
        <v>0</v>
      </c>
      <c r="M10" s="981">
        <v>0</v>
      </c>
      <c r="N10" s="356">
        <v>0</v>
      </c>
      <c r="O10" s="982">
        <v>0</v>
      </c>
      <c r="P10" s="356">
        <v>0</v>
      </c>
      <c r="Q10" s="981">
        <v>0</v>
      </c>
      <c r="R10" s="354">
        <v>0</v>
      </c>
      <c r="S10" s="981">
        <v>0</v>
      </c>
    </row>
    <row r="11" spans="2:19" ht="15.75" x14ac:dyDescent="0.25">
      <c r="B11" s="14" t="s">
        <v>10</v>
      </c>
      <c r="C11" s="184"/>
      <c r="D11" s="318">
        <v>70460</v>
      </c>
      <c r="E11" s="498">
        <v>0.53229583742539854</v>
      </c>
      <c r="F11" s="354">
        <v>20</v>
      </c>
      <c r="G11" s="981">
        <v>8.5836909871244635E-3</v>
      </c>
      <c r="H11" s="356">
        <v>150</v>
      </c>
      <c r="I11" s="981">
        <v>1.2264922322158627E-2</v>
      </c>
      <c r="J11" s="356">
        <v>2160</v>
      </c>
      <c r="K11" s="982">
        <v>0.11507725093233884</v>
      </c>
      <c r="L11" s="356">
        <v>29880</v>
      </c>
      <c r="M11" s="981">
        <v>0.68595041322314054</v>
      </c>
      <c r="N11" s="356">
        <v>37240</v>
      </c>
      <c r="O11" s="982">
        <v>0.72409099747229244</v>
      </c>
      <c r="P11" s="356">
        <v>990</v>
      </c>
      <c r="Q11" s="981">
        <v>0.3707865168539326</v>
      </c>
      <c r="R11" s="354">
        <v>20</v>
      </c>
      <c r="S11" s="981">
        <v>1.4388489208633094E-2</v>
      </c>
    </row>
    <row r="12" spans="2:19" ht="15.75" x14ac:dyDescent="0.25">
      <c r="B12" s="14" t="s">
        <v>11</v>
      </c>
      <c r="C12" s="185"/>
      <c r="D12" s="318">
        <v>13030</v>
      </c>
      <c r="E12" s="498">
        <v>0.45623249299719887</v>
      </c>
      <c r="F12" s="354">
        <v>10</v>
      </c>
      <c r="G12" s="981">
        <v>1.3888888888888888E-2</v>
      </c>
      <c r="H12" s="356">
        <v>50</v>
      </c>
      <c r="I12" s="981">
        <v>1.6181229773462782E-2</v>
      </c>
      <c r="J12" s="356">
        <v>630</v>
      </c>
      <c r="K12" s="982">
        <v>0.12092130518234165</v>
      </c>
      <c r="L12" s="356">
        <v>5660</v>
      </c>
      <c r="M12" s="981">
        <v>0.69533169533169537</v>
      </c>
      <c r="N12" s="356">
        <v>6450</v>
      </c>
      <c r="O12" s="982">
        <v>0.75704225352112675</v>
      </c>
      <c r="P12" s="356">
        <v>230</v>
      </c>
      <c r="Q12" s="981">
        <v>0.14935064935064934</v>
      </c>
      <c r="R12" s="354">
        <v>10</v>
      </c>
      <c r="S12" s="981">
        <v>7.462686567164179E-3</v>
      </c>
    </row>
    <row r="13" spans="2:19" ht="15.75" x14ac:dyDescent="0.25">
      <c r="B13" s="14" t="s">
        <v>12</v>
      </c>
      <c r="C13" s="185"/>
      <c r="D13" s="318">
        <v>57420</v>
      </c>
      <c r="E13" s="498">
        <v>0.55307262569832405</v>
      </c>
      <c r="F13" s="354">
        <v>20</v>
      </c>
      <c r="G13" s="981">
        <v>1.2422360248447204E-2</v>
      </c>
      <c r="H13" s="356">
        <v>100</v>
      </c>
      <c r="I13" s="981">
        <v>1.0940919037199124E-2</v>
      </c>
      <c r="J13" s="356">
        <v>1530</v>
      </c>
      <c r="K13" s="982">
        <v>0.11283185840707964</v>
      </c>
      <c r="L13" s="356">
        <v>24230</v>
      </c>
      <c r="M13" s="981">
        <v>0.6838837143663562</v>
      </c>
      <c r="N13" s="356">
        <v>30790</v>
      </c>
      <c r="O13" s="982">
        <v>0.71754835702633424</v>
      </c>
      <c r="P13" s="356">
        <v>750</v>
      </c>
      <c r="Q13" s="981">
        <v>0.66371681415929207</v>
      </c>
      <c r="R13" s="358" t="s">
        <v>199</v>
      </c>
      <c r="S13" s="981">
        <v>0</v>
      </c>
    </row>
    <row r="14" spans="2:19" ht="15.75" x14ac:dyDescent="0.25">
      <c r="B14" s="300" t="s">
        <v>13</v>
      </c>
      <c r="C14" s="184"/>
      <c r="D14" s="318">
        <v>170</v>
      </c>
      <c r="E14" s="498">
        <v>1.1659807956104253E-2</v>
      </c>
      <c r="F14" s="354">
        <v>0</v>
      </c>
      <c r="G14" s="981">
        <v>0</v>
      </c>
      <c r="H14" s="356">
        <v>0</v>
      </c>
      <c r="I14" s="981">
        <v>0</v>
      </c>
      <c r="J14" s="356">
        <v>10</v>
      </c>
      <c r="K14" s="982">
        <v>0.1</v>
      </c>
      <c r="L14" s="356">
        <v>20</v>
      </c>
      <c r="M14" s="981">
        <v>0.16666666666666666</v>
      </c>
      <c r="N14" s="356">
        <v>40</v>
      </c>
      <c r="O14" s="982">
        <v>4.6511627906976744E-2</v>
      </c>
      <c r="P14" s="356">
        <v>40</v>
      </c>
      <c r="Q14" s="981">
        <v>6.3391442155309036E-3</v>
      </c>
      <c r="R14" s="354">
        <v>70</v>
      </c>
      <c r="S14" s="981">
        <v>9.8314606741573031E-3</v>
      </c>
    </row>
    <row r="15" spans="2:19" ht="15.75" x14ac:dyDescent="0.25">
      <c r="B15" s="300" t="s">
        <v>11</v>
      </c>
      <c r="C15" s="185"/>
      <c r="D15" s="318">
        <v>170</v>
      </c>
      <c r="E15" s="498">
        <v>1.4756944444444444E-2</v>
      </c>
      <c r="F15" s="354">
        <v>0</v>
      </c>
      <c r="G15" s="981">
        <v>0</v>
      </c>
      <c r="H15" s="356">
        <v>0</v>
      </c>
      <c r="I15" s="981">
        <v>0</v>
      </c>
      <c r="J15" s="356">
        <v>10</v>
      </c>
      <c r="K15" s="982">
        <v>0.1</v>
      </c>
      <c r="L15" s="356">
        <v>20</v>
      </c>
      <c r="M15" s="981">
        <v>0.18181818181818182</v>
      </c>
      <c r="N15" s="356">
        <v>30</v>
      </c>
      <c r="O15" s="982">
        <v>4.1666666666666664E-2</v>
      </c>
      <c r="P15" s="356">
        <v>40</v>
      </c>
      <c r="Q15" s="981">
        <v>8.130081300813009E-3</v>
      </c>
      <c r="R15" s="354">
        <v>70</v>
      </c>
      <c r="S15" s="981">
        <v>1.2500000000000001E-2</v>
      </c>
    </row>
    <row r="16" spans="2:19" ht="15.75" x14ac:dyDescent="0.25">
      <c r="B16" s="300" t="s">
        <v>12</v>
      </c>
      <c r="C16" s="178"/>
      <c r="D16" s="318">
        <v>10</v>
      </c>
      <c r="E16" s="498">
        <v>3.2679738562091504E-3</v>
      </c>
      <c r="F16" s="354">
        <v>0</v>
      </c>
      <c r="G16" s="981">
        <v>0</v>
      </c>
      <c r="H16" s="356">
        <v>0</v>
      </c>
      <c r="I16" s="981">
        <v>0</v>
      </c>
      <c r="J16" s="356">
        <v>0</v>
      </c>
      <c r="K16" s="982">
        <v>0</v>
      </c>
      <c r="L16" s="356">
        <v>0</v>
      </c>
      <c r="M16" s="981">
        <v>0</v>
      </c>
      <c r="N16" s="356">
        <v>10</v>
      </c>
      <c r="O16" s="982">
        <v>7.1428571428571425E-2</v>
      </c>
      <c r="P16" s="356">
        <v>0</v>
      </c>
      <c r="Q16" s="981">
        <v>0</v>
      </c>
      <c r="R16" s="358" t="s">
        <v>199</v>
      </c>
      <c r="S16" s="981">
        <v>0</v>
      </c>
    </row>
    <row r="17" spans="2:19" ht="15.75" x14ac:dyDescent="0.25">
      <c r="B17" s="14" t="s">
        <v>14</v>
      </c>
      <c r="C17" s="178"/>
      <c r="D17" s="318">
        <v>2150</v>
      </c>
      <c r="E17" s="498">
        <v>0.34100000000000003</v>
      </c>
      <c r="F17" s="354">
        <v>0</v>
      </c>
      <c r="G17" s="981">
        <v>0</v>
      </c>
      <c r="H17" s="356">
        <v>0</v>
      </c>
      <c r="I17" s="981">
        <v>0</v>
      </c>
      <c r="J17" s="356">
        <v>120</v>
      </c>
      <c r="K17" s="982">
        <v>4.8387096774193547E-2</v>
      </c>
      <c r="L17" s="356">
        <v>1280</v>
      </c>
      <c r="M17" s="981">
        <v>0.50793650793650791</v>
      </c>
      <c r="N17" s="356">
        <v>730</v>
      </c>
      <c r="O17" s="982">
        <v>0.64035087719298245</v>
      </c>
      <c r="P17" s="356">
        <v>20</v>
      </c>
      <c r="Q17" s="981">
        <v>0.33333333333333331</v>
      </c>
      <c r="R17" s="354">
        <v>0</v>
      </c>
      <c r="S17" s="981">
        <v>0</v>
      </c>
    </row>
    <row r="18" spans="2:19" ht="15.75" x14ac:dyDescent="0.25">
      <c r="B18" s="14" t="s">
        <v>15</v>
      </c>
      <c r="C18" s="178"/>
      <c r="D18" s="318">
        <v>330</v>
      </c>
      <c r="E18" s="498">
        <v>0.18232044198895028</v>
      </c>
      <c r="F18" s="354">
        <v>0</v>
      </c>
      <c r="G18" s="981">
        <v>0</v>
      </c>
      <c r="H18" s="356">
        <v>0</v>
      </c>
      <c r="I18" s="981">
        <v>0</v>
      </c>
      <c r="J18" s="356">
        <v>20</v>
      </c>
      <c r="K18" s="982">
        <v>6.25E-2</v>
      </c>
      <c r="L18" s="356">
        <v>170</v>
      </c>
      <c r="M18" s="981">
        <v>0.40476190476190477</v>
      </c>
      <c r="N18" s="356">
        <v>140</v>
      </c>
      <c r="O18" s="982">
        <v>0.41176470588235292</v>
      </c>
      <c r="P18" s="358" t="s">
        <v>199</v>
      </c>
      <c r="Q18" s="981">
        <v>0</v>
      </c>
      <c r="R18" s="358" t="s">
        <v>199</v>
      </c>
      <c r="S18" s="981">
        <v>0</v>
      </c>
    </row>
    <row r="19" spans="2:19" ht="15.75" x14ac:dyDescent="0.25">
      <c r="B19" s="186"/>
      <c r="C19" s="178"/>
      <c r="D19" s="318"/>
      <c r="E19" s="980"/>
      <c r="F19" s="349"/>
      <c r="G19" s="89"/>
      <c r="H19" s="351"/>
      <c r="I19" s="89"/>
      <c r="J19" s="352"/>
      <c r="K19" s="88"/>
      <c r="L19" s="351"/>
      <c r="M19" s="89"/>
      <c r="N19" s="352"/>
      <c r="O19" s="88"/>
      <c r="P19" s="351"/>
      <c r="Q19" s="89"/>
      <c r="R19" s="349"/>
      <c r="S19" s="89"/>
    </row>
    <row r="20" spans="2:19" ht="15.75" x14ac:dyDescent="0.25">
      <c r="B20" s="189" t="s">
        <v>16</v>
      </c>
      <c r="C20" s="190"/>
      <c r="D20" s="319">
        <v>78600</v>
      </c>
      <c r="E20" s="754">
        <v>0.36469933184855235</v>
      </c>
      <c r="F20" s="353">
        <v>40</v>
      </c>
      <c r="G20" s="73">
        <v>1.0498687664041995E-2</v>
      </c>
      <c r="H20" s="353">
        <v>250</v>
      </c>
      <c r="I20" s="73">
        <v>1.6722408026755852E-2</v>
      </c>
      <c r="J20" s="353">
        <v>3220</v>
      </c>
      <c r="K20" s="73">
        <v>0.11833884601249541</v>
      </c>
      <c r="L20" s="353">
        <v>33520</v>
      </c>
      <c r="M20" s="73">
        <v>0.53977455716586153</v>
      </c>
      <c r="N20" s="353">
        <v>40410</v>
      </c>
      <c r="O20" s="73">
        <v>0.58160621761658027</v>
      </c>
      <c r="P20" s="353">
        <v>1100</v>
      </c>
      <c r="Q20" s="93">
        <v>5.2757793764988008E-2</v>
      </c>
      <c r="R20" s="353">
        <v>90</v>
      </c>
      <c r="S20" s="73">
        <v>5.2508751458576431E-3</v>
      </c>
    </row>
    <row r="21" spans="2:19" ht="15.75" x14ac:dyDescent="0.25">
      <c r="B21" s="192" t="s">
        <v>801</v>
      </c>
      <c r="C21" s="178"/>
      <c r="D21" s="318">
        <v>78590</v>
      </c>
      <c r="E21" s="498">
        <v>0.47323417835852349</v>
      </c>
      <c r="F21" s="763">
        <v>40</v>
      </c>
      <c r="G21" s="93">
        <v>1.4705882352941176E-2</v>
      </c>
      <c r="H21" s="763">
        <v>250</v>
      </c>
      <c r="I21" s="93">
        <v>1.839587932303164E-2</v>
      </c>
      <c r="J21" s="763">
        <v>3210</v>
      </c>
      <c r="K21" s="93">
        <v>0.13291925465838508</v>
      </c>
      <c r="L21" s="763">
        <v>33520</v>
      </c>
      <c r="M21" s="93">
        <v>0.6740398150010054</v>
      </c>
      <c r="N21" s="763">
        <v>40410</v>
      </c>
      <c r="O21" s="93">
        <v>0.71006852925672115</v>
      </c>
      <c r="P21" s="763">
        <v>1100</v>
      </c>
      <c r="Q21" s="93">
        <v>0.11328527291452112</v>
      </c>
      <c r="R21" s="763">
        <v>90</v>
      </c>
      <c r="S21" s="93">
        <v>9.7087378640776691E-3</v>
      </c>
    </row>
    <row r="22" spans="2:19" x14ac:dyDescent="0.25">
      <c r="B22" s="488"/>
      <c r="C22" s="275"/>
      <c r="D22" s="281"/>
      <c r="E22" s="281"/>
      <c r="F22" s="275"/>
      <c r="G22" s="275"/>
      <c r="H22" s="488"/>
      <c r="I22" s="284"/>
      <c r="J22" s="275"/>
      <c r="K22" s="275"/>
      <c r="L22" s="488"/>
      <c r="M22" s="284"/>
      <c r="N22" s="275"/>
      <c r="O22" s="275"/>
      <c r="P22" s="488"/>
      <c r="Q22" s="284"/>
      <c r="R22" s="275"/>
      <c r="S22" s="284"/>
    </row>
    <row r="23" spans="2:19" ht="15.75" x14ac:dyDescent="0.25">
      <c r="B23" s="28" t="s">
        <v>87</v>
      </c>
      <c r="D23" s="417"/>
    </row>
    <row r="24" spans="2:19" x14ac:dyDescent="0.25">
      <c r="F24" s="198"/>
      <c r="G24" s="104"/>
      <c r="H24" s="104"/>
      <c r="I24" s="104"/>
      <c r="J24" s="104"/>
      <c r="K24" s="104"/>
      <c r="L24" s="104"/>
      <c r="M24" s="199"/>
      <c r="N24" s="200"/>
      <c r="O24" s="201"/>
    </row>
    <row r="25" spans="2:19" ht="15.75" x14ac:dyDescent="0.25">
      <c r="B25" s="39" t="s">
        <v>773</v>
      </c>
      <c r="D25" s="202"/>
      <c r="E25" s="202"/>
      <c r="F25" s="201"/>
      <c r="G25" s="201"/>
      <c r="H25" s="201"/>
      <c r="I25" s="201"/>
      <c r="J25" s="201"/>
      <c r="K25" s="201"/>
      <c r="L25" s="201"/>
      <c r="M25" s="201"/>
      <c r="N25" s="201"/>
      <c r="O25" s="201"/>
    </row>
    <row r="26" spans="2:19" ht="15.75" x14ac:dyDescent="0.25">
      <c r="B26" t="s">
        <v>958</v>
      </c>
      <c r="D26" s="202"/>
      <c r="E26" s="202"/>
      <c r="F26" s="59"/>
    </row>
    <row r="27" spans="2:19" ht="15.75" x14ac:dyDescent="0.25">
      <c r="B27" t="s">
        <v>979</v>
      </c>
      <c r="D27" s="202"/>
      <c r="E27" s="202"/>
      <c r="F27" s="59"/>
    </row>
    <row r="28" spans="2:19" ht="15.75" x14ac:dyDescent="0.25">
      <c r="B28" t="s">
        <v>200</v>
      </c>
      <c r="D28" s="202"/>
      <c r="E28" s="202"/>
      <c r="F28" s="59"/>
    </row>
    <row r="29" spans="2:19" ht="15.75" x14ac:dyDescent="0.25">
      <c r="B29" t="s">
        <v>1037</v>
      </c>
      <c r="D29" s="202"/>
      <c r="E29" s="202"/>
      <c r="F29" s="59"/>
    </row>
    <row r="30" spans="2:19" ht="15.75" x14ac:dyDescent="0.25">
      <c r="B30" t="s">
        <v>953</v>
      </c>
      <c r="D30" s="202"/>
      <c r="E30" s="202"/>
      <c r="F30" s="59"/>
    </row>
    <row r="32" spans="2:19" x14ac:dyDescent="0.25">
      <c r="B32" s="301" t="s">
        <v>980</v>
      </c>
      <c r="C32" s="301"/>
      <c r="D32" s="301"/>
      <c r="E32" s="301"/>
      <c r="F32" s="301"/>
      <c r="G32" s="301"/>
      <c r="H32" s="301"/>
      <c r="I32" s="301"/>
      <c r="J32" s="301"/>
      <c r="K32" s="301"/>
    </row>
  </sheetData>
  <dataConsolidate/>
  <mergeCells count="11">
    <mergeCell ref="R4:S4"/>
    <mergeCell ref="B1:S1"/>
    <mergeCell ref="D3:S3"/>
    <mergeCell ref="D4:D5"/>
    <mergeCell ref="E4:E5"/>
    <mergeCell ref="F4:G4"/>
    <mergeCell ref="H4:I4"/>
    <mergeCell ref="J4:K4"/>
    <mergeCell ref="L4:M4"/>
    <mergeCell ref="N4:O4"/>
    <mergeCell ref="P4:Q4"/>
  </mergeCells>
  <pageMargins left="0.25" right="0.25" top="0.75" bottom="0.75" header="0.3" footer="0.3"/>
  <pageSetup paperSize="9" scale="94"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tint="0.39997558519241921"/>
    <pageSetUpPr fitToPage="1"/>
  </sheetPr>
  <dimension ref="B1:M37"/>
  <sheetViews>
    <sheetView workbookViewId="0">
      <selection activeCell="B37" sqref="B37:F37"/>
    </sheetView>
  </sheetViews>
  <sheetFormatPr defaultRowHeight="15" x14ac:dyDescent="0.25"/>
  <cols>
    <col min="1" max="1" width="5.5703125" customWidth="1"/>
    <col min="2" max="2" width="59" customWidth="1"/>
    <col min="3" max="3" width="14.85546875" customWidth="1"/>
    <col min="4" max="4" width="14.140625" customWidth="1"/>
    <col min="5" max="5" width="17" customWidth="1"/>
    <col min="6" max="6" width="12.28515625" customWidth="1"/>
  </cols>
  <sheetData>
    <row r="1" spans="2:12" ht="15.75" x14ac:dyDescent="0.25">
      <c r="B1" s="220" t="s">
        <v>870</v>
      </c>
    </row>
    <row r="3" spans="2:12" ht="31.5" x14ac:dyDescent="0.25">
      <c r="B3" s="204" t="s">
        <v>85</v>
      </c>
      <c r="C3" s="205" t="s">
        <v>347</v>
      </c>
      <c r="D3" s="205" t="s">
        <v>27</v>
      </c>
      <c r="E3" s="205" t="s">
        <v>856</v>
      </c>
      <c r="F3" s="206" t="s">
        <v>16</v>
      </c>
    </row>
    <row r="4" spans="2:12" ht="15.75" x14ac:dyDescent="0.25">
      <c r="B4" s="207" t="s">
        <v>8</v>
      </c>
      <c r="C4" s="208"/>
      <c r="D4" s="209">
        <v>32660</v>
      </c>
      <c r="E4" s="209"/>
      <c r="F4" s="333">
        <v>32660</v>
      </c>
    </row>
    <row r="5" spans="2:12" ht="15.75" x14ac:dyDescent="0.25">
      <c r="B5" s="210" t="s">
        <v>86</v>
      </c>
      <c r="C5" s="211"/>
      <c r="D5" s="212">
        <v>1</v>
      </c>
      <c r="E5" s="212"/>
      <c r="F5" s="334">
        <v>1</v>
      </c>
    </row>
    <row r="6" spans="2:12" ht="15.75" x14ac:dyDescent="0.25">
      <c r="B6" s="207" t="s">
        <v>843</v>
      </c>
      <c r="C6" s="208">
        <v>8800</v>
      </c>
      <c r="D6" s="209">
        <v>170</v>
      </c>
      <c r="E6" s="209">
        <v>2470</v>
      </c>
      <c r="F6" s="333">
        <v>11440</v>
      </c>
      <c r="I6" s="161"/>
      <c r="J6" s="161"/>
      <c r="K6" s="161"/>
      <c r="L6" s="161"/>
    </row>
    <row r="7" spans="2:12" ht="15.75" x14ac:dyDescent="0.25">
      <c r="B7" s="210" t="s">
        <v>86</v>
      </c>
      <c r="C7" s="211">
        <f>C6/$F6</f>
        <v>0.76923076923076927</v>
      </c>
      <c r="D7" s="212">
        <f>D6/$F6</f>
        <v>1.486013986013986E-2</v>
      </c>
      <c r="E7" s="212">
        <f>E6/$F6</f>
        <v>0.21590909090909091</v>
      </c>
      <c r="F7" s="334">
        <f>F6/$F6</f>
        <v>1</v>
      </c>
      <c r="I7" s="161"/>
      <c r="J7" s="161"/>
      <c r="K7" s="161"/>
      <c r="L7" s="161"/>
    </row>
    <row r="8" spans="2:12" ht="15.75" x14ac:dyDescent="0.25">
      <c r="B8" s="207" t="s">
        <v>9</v>
      </c>
      <c r="C8" s="213">
        <v>1550</v>
      </c>
      <c r="D8" s="332">
        <v>60490</v>
      </c>
      <c r="E8" s="332">
        <v>3430</v>
      </c>
      <c r="F8" s="214">
        <v>65480</v>
      </c>
      <c r="I8" s="161"/>
      <c r="J8" s="161"/>
      <c r="K8" s="161"/>
      <c r="L8" s="161"/>
    </row>
    <row r="9" spans="2:12" ht="15.75" x14ac:dyDescent="0.25">
      <c r="B9" s="210" t="s">
        <v>86</v>
      </c>
      <c r="C9" s="211">
        <f>C8/$F8</f>
        <v>2.3671350030543676E-2</v>
      </c>
      <c r="D9" s="212">
        <f>D8/$F8</f>
        <v>0.92379352474037879</v>
      </c>
      <c r="E9" s="212">
        <f>E8/$F8</f>
        <v>5.2382406841783753E-2</v>
      </c>
      <c r="F9" s="334">
        <f>F8/$F8</f>
        <v>1</v>
      </c>
      <c r="I9" s="161"/>
      <c r="J9" s="161"/>
      <c r="K9" s="161"/>
      <c r="L9" s="161"/>
    </row>
    <row r="10" spans="2:12" ht="15.75" x14ac:dyDescent="0.25">
      <c r="B10" s="207" t="s">
        <v>844</v>
      </c>
      <c r="C10" s="213">
        <v>440</v>
      </c>
      <c r="D10" s="332">
        <v>1250</v>
      </c>
      <c r="E10" s="332">
        <v>2270</v>
      </c>
      <c r="F10" s="214">
        <v>3960</v>
      </c>
      <c r="I10" s="161"/>
      <c r="J10" s="161"/>
      <c r="K10" s="161"/>
      <c r="L10" s="161"/>
    </row>
    <row r="11" spans="2:12" ht="15.75" x14ac:dyDescent="0.25">
      <c r="B11" s="210" t="s">
        <v>86</v>
      </c>
      <c r="C11" s="211">
        <f>C10/$F10</f>
        <v>0.1111111111111111</v>
      </c>
      <c r="D11" s="212">
        <f>D10/$F10</f>
        <v>0.31565656565656564</v>
      </c>
      <c r="E11" s="212">
        <f>E10/$F10</f>
        <v>0.5732323232323232</v>
      </c>
      <c r="F11" s="334">
        <f>F10/$F10</f>
        <v>1</v>
      </c>
      <c r="I11" s="161"/>
      <c r="J11" s="161"/>
      <c r="K11" s="161"/>
      <c r="L11" s="161"/>
    </row>
    <row r="12" spans="2:12" ht="15.75" x14ac:dyDescent="0.25">
      <c r="B12" s="997" t="s">
        <v>185</v>
      </c>
      <c r="C12" s="998">
        <v>76830</v>
      </c>
      <c r="D12" s="999">
        <v>56940</v>
      </c>
      <c r="E12" s="999">
        <v>9230</v>
      </c>
      <c r="F12" s="1000">
        <v>143000</v>
      </c>
      <c r="I12" s="161"/>
      <c r="J12" s="161"/>
      <c r="K12" s="161"/>
      <c r="L12" s="161"/>
    </row>
    <row r="13" spans="2:12" ht="15.75" x14ac:dyDescent="0.25">
      <c r="B13" s="1001" t="s">
        <v>86</v>
      </c>
      <c r="C13" s="1002">
        <f>C12/$F12</f>
        <v>0.53727272727272724</v>
      </c>
      <c r="D13" s="1003">
        <f>D12/$F12</f>
        <v>0.39818181818181819</v>
      </c>
      <c r="E13" s="1003">
        <f>E12/$F12</f>
        <v>6.4545454545454545E-2</v>
      </c>
      <c r="F13" s="1004">
        <f>F12/$F12</f>
        <v>1</v>
      </c>
      <c r="I13" s="161"/>
      <c r="J13" s="161"/>
      <c r="K13" s="161"/>
      <c r="L13" s="161"/>
    </row>
    <row r="14" spans="2:12" ht="15.75" x14ac:dyDescent="0.25">
      <c r="B14" s="14" t="s">
        <v>11</v>
      </c>
      <c r="C14" s="213">
        <v>10660</v>
      </c>
      <c r="D14" s="332">
        <v>18640</v>
      </c>
      <c r="E14" s="332">
        <v>4410</v>
      </c>
      <c r="F14" s="214">
        <v>33710</v>
      </c>
      <c r="I14" s="161"/>
      <c r="J14" s="161"/>
      <c r="K14" s="161"/>
      <c r="L14" s="161"/>
    </row>
    <row r="15" spans="2:12" ht="15.75" x14ac:dyDescent="0.25">
      <c r="B15" s="215" t="s">
        <v>86</v>
      </c>
      <c r="C15" s="211">
        <f>C14/$F14</f>
        <v>0.31622663897953129</v>
      </c>
      <c r="D15" s="212">
        <f>D14/$F14</f>
        <v>0.55295164639572825</v>
      </c>
      <c r="E15" s="212">
        <f>E14/$F14</f>
        <v>0.13082171462474043</v>
      </c>
      <c r="F15" s="334">
        <f>F14/$F14</f>
        <v>1</v>
      </c>
      <c r="I15" s="161"/>
      <c r="J15" s="161"/>
      <c r="K15" s="161"/>
      <c r="L15" s="161"/>
    </row>
    <row r="16" spans="2:12" ht="15.75" x14ac:dyDescent="0.25">
      <c r="B16" s="327" t="s">
        <v>12</v>
      </c>
      <c r="C16" s="328">
        <v>66170</v>
      </c>
      <c r="D16" s="329">
        <v>38300</v>
      </c>
      <c r="E16" s="329">
        <v>4820</v>
      </c>
      <c r="F16" s="330">
        <v>109290</v>
      </c>
      <c r="I16" s="161"/>
      <c r="J16" s="161"/>
      <c r="K16" s="161"/>
      <c r="L16" s="161"/>
    </row>
    <row r="17" spans="2:13" ht="15.75" x14ac:dyDescent="0.25">
      <c r="B17" s="325" t="s">
        <v>86</v>
      </c>
      <c r="C17" s="211">
        <f>C16/$F16</f>
        <v>0.60545338091316681</v>
      </c>
      <c r="D17" s="212">
        <f>D16/$F16</f>
        <v>0.35044377344679295</v>
      </c>
      <c r="E17" s="212">
        <f>E16/$F16</f>
        <v>4.4102845640040259E-2</v>
      </c>
      <c r="F17" s="334">
        <f>F16/$F16</f>
        <v>1</v>
      </c>
      <c r="I17" s="161"/>
      <c r="J17" s="161"/>
      <c r="K17" s="161"/>
      <c r="L17" s="161"/>
    </row>
    <row r="18" spans="2:13" ht="15.75" x14ac:dyDescent="0.25">
      <c r="B18" s="997" t="s">
        <v>195</v>
      </c>
      <c r="C18" s="998">
        <v>5260</v>
      </c>
      <c r="D18" s="999">
        <v>18740</v>
      </c>
      <c r="E18" s="999">
        <v>23880</v>
      </c>
      <c r="F18" s="1000">
        <v>47890</v>
      </c>
      <c r="I18" s="161"/>
      <c r="J18" s="161"/>
      <c r="K18" s="161"/>
      <c r="L18" s="161"/>
    </row>
    <row r="19" spans="2:13" ht="15.75" x14ac:dyDescent="0.25">
      <c r="B19" s="1001" t="s">
        <v>86</v>
      </c>
      <c r="C19" s="1002">
        <f>C18/$F18</f>
        <v>0.1098350386301942</v>
      </c>
      <c r="D19" s="1003">
        <f>D18/$F18</f>
        <v>0.39131342660263102</v>
      </c>
      <c r="E19" s="1003">
        <f>E18/$F18</f>
        <v>0.49864272290666112</v>
      </c>
      <c r="F19" s="1004">
        <f>F18/$F18</f>
        <v>1</v>
      </c>
      <c r="I19" s="161"/>
      <c r="J19" s="161"/>
      <c r="K19" s="161"/>
      <c r="L19" s="161"/>
    </row>
    <row r="20" spans="2:13" ht="15.75" x14ac:dyDescent="0.25">
      <c r="B20" s="14" t="s">
        <v>11</v>
      </c>
      <c r="C20" s="213">
        <v>3850</v>
      </c>
      <c r="D20" s="332">
        <v>14480</v>
      </c>
      <c r="E20" s="332">
        <v>18390</v>
      </c>
      <c r="F20" s="214">
        <v>36720</v>
      </c>
      <c r="I20" s="161"/>
      <c r="J20" s="161"/>
      <c r="K20" s="161"/>
      <c r="L20" s="161"/>
    </row>
    <row r="21" spans="2:13" ht="15.75" x14ac:dyDescent="0.25">
      <c r="B21" s="215" t="s">
        <v>86</v>
      </c>
      <c r="C21" s="211">
        <f>C20/$F20</f>
        <v>0.10484749455337691</v>
      </c>
      <c r="D21" s="212">
        <f>D20/$F20</f>
        <v>0.39433551198257083</v>
      </c>
      <c r="E21" s="212">
        <f>E20/$F20</f>
        <v>0.50081699346405228</v>
      </c>
      <c r="F21" s="334">
        <f>F20/$F20</f>
        <v>1</v>
      </c>
      <c r="I21" s="161"/>
      <c r="J21" s="161"/>
      <c r="K21" s="161"/>
      <c r="L21" s="161"/>
    </row>
    <row r="22" spans="2:13" ht="15.75" x14ac:dyDescent="0.25">
      <c r="B22" s="326" t="s">
        <v>12</v>
      </c>
      <c r="C22" s="328">
        <v>1420</v>
      </c>
      <c r="D22" s="329">
        <v>4260</v>
      </c>
      <c r="E22" s="329">
        <v>5480</v>
      </c>
      <c r="F22" s="330">
        <v>11170</v>
      </c>
      <c r="I22" s="161"/>
      <c r="J22" s="161"/>
      <c r="K22" s="161"/>
      <c r="L22" s="161"/>
    </row>
    <row r="23" spans="2:13" ht="15.75" x14ac:dyDescent="0.25">
      <c r="B23" s="325" t="s">
        <v>86</v>
      </c>
      <c r="C23" s="211">
        <f>C22/$F22</f>
        <v>0.12712623097582812</v>
      </c>
      <c r="D23" s="212">
        <f>D22/$F22</f>
        <v>0.38137869292748433</v>
      </c>
      <c r="E23" s="212">
        <f>E22/$F22</f>
        <v>0.49059982094897048</v>
      </c>
      <c r="F23" s="334">
        <f>F22/$F22</f>
        <v>1</v>
      </c>
      <c r="I23" s="161"/>
      <c r="J23" s="161"/>
      <c r="K23" s="161"/>
      <c r="L23" s="161"/>
    </row>
    <row r="24" spans="2:13" ht="15.75" x14ac:dyDescent="0.25">
      <c r="B24" s="207" t="s">
        <v>14</v>
      </c>
      <c r="C24" s="213">
        <v>40</v>
      </c>
      <c r="D24" s="332">
        <v>1130</v>
      </c>
      <c r="E24" s="332">
        <v>5610</v>
      </c>
      <c r="F24" s="214">
        <v>6780</v>
      </c>
      <c r="I24" s="161"/>
      <c r="J24" s="161"/>
      <c r="K24" s="161"/>
      <c r="L24" s="161"/>
    </row>
    <row r="25" spans="2:13" ht="15.75" x14ac:dyDescent="0.25">
      <c r="B25" s="210" t="s">
        <v>86</v>
      </c>
      <c r="C25" s="211">
        <f>C24/$F24</f>
        <v>5.8997050147492625E-3</v>
      </c>
      <c r="D25" s="212">
        <f>D24/$F24</f>
        <v>0.16666666666666666</v>
      </c>
      <c r="E25" s="212">
        <f>E24/$F24</f>
        <v>0.82743362831858402</v>
      </c>
      <c r="F25" s="334">
        <f>F24/$F24</f>
        <v>1</v>
      </c>
      <c r="I25" s="161"/>
      <c r="J25" s="161"/>
      <c r="K25" s="161"/>
      <c r="L25" s="161"/>
    </row>
    <row r="26" spans="2:13" ht="15.75" x14ac:dyDescent="0.25">
      <c r="B26" s="207" t="s">
        <v>793</v>
      </c>
      <c r="C26" s="213">
        <v>70</v>
      </c>
      <c r="D26" s="332">
        <v>1610</v>
      </c>
      <c r="E26" s="332">
        <v>1990</v>
      </c>
      <c r="F26" s="214">
        <v>3670</v>
      </c>
      <c r="I26" s="161"/>
      <c r="J26" s="161"/>
      <c r="K26" s="161"/>
      <c r="L26" s="161"/>
    </row>
    <row r="27" spans="2:13" ht="15.75" x14ac:dyDescent="0.25">
      <c r="B27" s="215" t="s">
        <v>86</v>
      </c>
      <c r="C27" s="211">
        <f>C26/$F26</f>
        <v>1.9073569482288829E-2</v>
      </c>
      <c r="D27" s="212">
        <f>D26/$F26</f>
        <v>0.43869209809264303</v>
      </c>
      <c r="E27" s="212">
        <f>E26/$F26</f>
        <v>0.54223433242506813</v>
      </c>
      <c r="F27" s="334">
        <f>F26/$F26</f>
        <v>1</v>
      </c>
    </row>
    <row r="28" spans="2:13" ht="15.75" x14ac:dyDescent="0.25">
      <c r="B28" s="216" t="s">
        <v>16</v>
      </c>
      <c r="C28" s="475">
        <f>SUM(C4, C6,C8,C10,C12,C18,C24,C26)</f>
        <v>92990</v>
      </c>
      <c r="D28" s="476">
        <f>SUM(D4, D6,D8,D10,D12,D18,D24,D26)</f>
        <v>172990</v>
      </c>
      <c r="E28" s="477">
        <f>SUM(E4, E6,E8,E10,E12,E18,E24,E26)</f>
        <v>48880</v>
      </c>
      <c r="F28" s="335">
        <f>SUM(F4, F6,F8,F10,F12,F18,F24,F26)</f>
        <v>314880</v>
      </c>
      <c r="H28" s="161"/>
      <c r="I28" s="161"/>
      <c r="J28" s="161"/>
      <c r="K28" s="161"/>
      <c r="L28" s="161"/>
      <c r="M28" s="161"/>
    </row>
    <row r="29" spans="2:13" ht="15.75" x14ac:dyDescent="0.25">
      <c r="B29" s="218" t="s">
        <v>86</v>
      </c>
      <c r="C29" s="336">
        <f>C28/$F28</f>
        <v>0.29531885162601629</v>
      </c>
      <c r="D29" s="337">
        <f>D28/$F28</f>
        <v>0.54938389227642281</v>
      </c>
      <c r="E29" s="337">
        <f>E28/$F28</f>
        <v>0.15523373983739838</v>
      </c>
      <c r="F29" s="338">
        <f>F28/$F28</f>
        <v>1</v>
      </c>
      <c r="H29" s="39"/>
      <c r="I29" s="39"/>
      <c r="J29" s="39"/>
      <c r="K29" s="39"/>
      <c r="L29" s="39"/>
      <c r="M29" s="39"/>
    </row>
    <row r="30" spans="2:13" ht="15.75" x14ac:dyDescent="0.25">
      <c r="B30" s="473" t="s">
        <v>271</v>
      </c>
      <c r="C30" s="474">
        <f>SUM(C4,C6,C10,C12,C18,C24,C26)</f>
        <v>91440</v>
      </c>
      <c r="D30" s="217">
        <f>SUM(D4,D6,D10,D12,D18,D24,D26)</f>
        <v>112500</v>
      </c>
      <c r="E30" s="217">
        <f>SUM(E4,E6,E10,E12,E18,E24,E26)</f>
        <v>45450</v>
      </c>
      <c r="F30" s="335">
        <f>SUM(F4,F6,F10,F12,F18,F24,F26)</f>
        <v>249400</v>
      </c>
      <c r="H30" s="161"/>
      <c r="I30" s="161"/>
      <c r="J30" s="161"/>
      <c r="K30" s="161"/>
      <c r="L30" s="161"/>
      <c r="M30" s="161"/>
    </row>
    <row r="31" spans="2:13" ht="15.75" x14ac:dyDescent="0.25">
      <c r="B31" s="218" t="s">
        <v>86</v>
      </c>
      <c r="C31" s="336">
        <f>C30/$F30</f>
        <v>0.3666399358460305</v>
      </c>
      <c r="D31" s="337">
        <f>D30/$F30</f>
        <v>0.45108259823576585</v>
      </c>
      <c r="E31" s="337">
        <f>E30/$F30</f>
        <v>0.18223736968724941</v>
      </c>
      <c r="F31" s="338">
        <f>F30/$F30</f>
        <v>1</v>
      </c>
    </row>
    <row r="32" spans="2:13" ht="15.75" x14ac:dyDescent="0.25">
      <c r="B32" s="216" t="s">
        <v>272</v>
      </c>
      <c r="C32" s="217">
        <f>SUM(C6,C10,C12,C18,C24,C26)</f>
        <v>91440</v>
      </c>
      <c r="D32" s="217">
        <f>SUM(D6,D10,D12,D18,D24,D26)</f>
        <v>79840</v>
      </c>
      <c r="E32" s="217">
        <f>SUM(E6,E10,E12,E18,E24,E26)</f>
        <v>45450</v>
      </c>
      <c r="F32" s="331">
        <f>SUM(F6,F10,F12,F18,F24,F26)</f>
        <v>216740</v>
      </c>
      <c r="H32" s="161"/>
      <c r="I32" s="161"/>
      <c r="J32" s="161"/>
      <c r="K32" s="161"/>
      <c r="L32" s="161"/>
      <c r="M32" s="161"/>
    </row>
    <row r="33" spans="2:6" ht="15.75" x14ac:dyDescent="0.25">
      <c r="B33" s="218" t="s">
        <v>86</v>
      </c>
      <c r="C33" s="336">
        <f>C32/$F32</f>
        <v>0.42188797637722619</v>
      </c>
      <c r="D33" s="337">
        <f>D32/$F32</f>
        <v>0.36836762941773554</v>
      </c>
      <c r="E33" s="337">
        <f>E32/$F32</f>
        <v>0.2096982559749008</v>
      </c>
      <c r="F33" s="338">
        <f>F32/$F32</f>
        <v>1</v>
      </c>
    </row>
    <row r="34" spans="2:6" ht="15.75" x14ac:dyDescent="0.25">
      <c r="B34" s="28" t="s">
        <v>18</v>
      </c>
      <c r="C34" s="219"/>
      <c r="D34" s="219"/>
      <c r="E34" s="219"/>
      <c r="F34" s="219"/>
    </row>
    <row r="35" spans="2:6" ht="15.75" x14ac:dyDescent="0.25">
      <c r="C35" s="219"/>
      <c r="D35" s="219"/>
      <c r="E35" s="219"/>
      <c r="F35" s="219"/>
    </row>
    <row r="36" spans="2:6" ht="32.25" customHeight="1" x14ac:dyDescent="0.25">
      <c r="B36" s="1174" t="s">
        <v>771</v>
      </c>
      <c r="C36" s="1174"/>
      <c r="D36" s="1174"/>
      <c r="E36" s="1174"/>
      <c r="F36" s="1174"/>
    </row>
    <row r="37" spans="2:6" ht="36" customHeight="1" x14ac:dyDescent="0.25">
      <c r="B37" s="1174" t="s">
        <v>953</v>
      </c>
      <c r="C37" s="1174"/>
      <c r="D37" s="1174"/>
      <c r="E37" s="1174"/>
      <c r="F37" s="1174"/>
    </row>
  </sheetData>
  <mergeCells count="2">
    <mergeCell ref="B37:F37"/>
    <mergeCell ref="B36:F36"/>
  </mergeCells>
  <pageMargins left="0.7" right="0.7" top="0.75" bottom="0.75" header="0.3" footer="0.3"/>
  <pageSetup paperSize="9" scale="82" orientation="landscape" r:id="rId1"/>
  <ignoredErrors>
    <ignoredError sqref="C32:F33 C29:F29 C30:F30 C28:F28" formula="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7" tint="0.59999389629810485"/>
    <pageSetUpPr fitToPage="1"/>
  </sheetPr>
  <dimension ref="B1:P28"/>
  <sheetViews>
    <sheetView workbookViewId="0">
      <selection activeCell="O24" sqref="O24"/>
    </sheetView>
  </sheetViews>
  <sheetFormatPr defaultRowHeight="15" x14ac:dyDescent="0.25"/>
  <cols>
    <col min="1" max="1" width="3.7109375" customWidth="1"/>
    <col min="2" max="2" width="48.5703125" customWidth="1"/>
    <col min="3" max="3" width="6.42578125" customWidth="1"/>
    <col min="4" max="4" width="13.85546875" customWidth="1"/>
    <col min="5" max="5" width="14.7109375" customWidth="1"/>
    <col min="6" max="15" width="13.5703125" customWidth="1"/>
  </cols>
  <sheetData>
    <row r="1" spans="2:16" ht="15.75" customHeight="1" x14ac:dyDescent="0.25">
      <c r="B1" s="1164" t="s">
        <v>832</v>
      </c>
      <c r="C1" s="1164"/>
      <c r="D1" s="1164"/>
      <c r="E1" s="1164"/>
      <c r="F1" s="1164"/>
      <c r="G1" s="1164"/>
      <c r="H1" s="1164"/>
      <c r="I1" s="1164"/>
      <c r="J1" s="1164"/>
      <c r="K1" s="1164"/>
      <c r="L1" s="1164"/>
      <c r="M1" s="1164"/>
      <c r="N1" s="1164"/>
      <c r="O1" s="1164"/>
    </row>
    <row r="2" spans="2:16" x14ac:dyDescent="0.25">
      <c r="B2" s="296"/>
    </row>
    <row r="3" spans="2:16" ht="15.75" customHeight="1" x14ac:dyDescent="0.25">
      <c r="B3" s="163"/>
      <c r="C3" s="164"/>
      <c r="D3" s="1165" t="s">
        <v>985</v>
      </c>
      <c r="E3" s="1165"/>
      <c r="F3" s="1166"/>
      <c r="G3" s="1166"/>
      <c r="H3" s="1166"/>
      <c r="I3" s="1166"/>
      <c r="J3" s="1166"/>
      <c r="K3" s="1166"/>
      <c r="L3" s="1166"/>
      <c r="M3" s="1166"/>
      <c r="N3" s="1166"/>
      <c r="O3" s="1166"/>
    </row>
    <row r="4" spans="2:16" ht="15.75" customHeight="1" x14ac:dyDescent="0.25">
      <c r="B4" s="165"/>
      <c r="C4" s="166"/>
      <c r="D4" s="1168" t="s">
        <v>257</v>
      </c>
      <c r="E4" s="1168" t="s">
        <v>256</v>
      </c>
      <c r="F4" s="1172" t="s">
        <v>77</v>
      </c>
      <c r="G4" s="1171"/>
      <c r="H4" s="1172" t="s">
        <v>78</v>
      </c>
      <c r="I4" s="1171"/>
      <c r="J4" s="1170" t="s">
        <v>79</v>
      </c>
      <c r="K4" s="1171"/>
      <c r="L4" s="1172" t="s">
        <v>254</v>
      </c>
      <c r="M4" s="1171"/>
      <c r="N4" s="1172" t="s">
        <v>255</v>
      </c>
      <c r="O4" s="1171"/>
    </row>
    <row r="5" spans="2:16" ht="63" x14ac:dyDescent="0.25">
      <c r="B5" s="165"/>
      <c r="C5" s="166"/>
      <c r="D5" s="1169"/>
      <c r="E5" s="1169"/>
      <c r="F5" s="373" t="s">
        <v>258</v>
      </c>
      <c r="G5" s="374" t="s">
        <v>198</v>
      </c>
      <c r="H5" s="373" t="s">
        <v>258</v>
      </c>
      <c r="I5" s="374" t="s">
        <v>198</v>
      </c>
      <c r="J5" s="373" t="s">
        <v>258</v>
      </c>
      <c r="K5" s="374" t="s">
        <v>198</v>
      </c>
      <c r="L5" s="373" t="s">
        <v>258</v>
      </c>
      <c r="M5" s="374" t="s">
        <v>198</v>
      </c>
      <c r="N5" s="373" t="s">
        <v>258</v>
      </c>
      <c r="O5" s="374" t="s">
        <v>198</v>
      </c>
    </row>
    <row r="6" spans="2:16" ht="15.75" x14ac:dyDescent="0.25">
      <c r="B6" s="171"/>
      <c r="C6" s="172"/>
      <c r="D6" s="317"/>
      <c r="E6" s="317"/>
      <c r="F6" s="172"/>
      <c r="G6" s="173"/>
      <c r="H6" s="171"/>
      <c r="I6" s="173"/>
      <c r="J6" s="172"/>
      <c r="K6" s="172"/>
      <c r="L6" s="171"/>
      <c r="M6" s="173"/>
      <c r="N6" s="172"/>
      <c r="O6" s="173"/>
    </row>
    <row r="7" spans="2:16" ht="15.75" x14ac:dyDescent="0.25">
      <c r="B7" s="11" t="s">
        <v>792</v>
      </c>
      <c r="C7" s="174"/>
      <c r="D7" s="317"/>
      <c r="E7" s="317"/>
      <c r="F7" s="175"/>
      <c r="G7" s="176"/>
      <c r="H7" s="177"/>
      <c r="I7" s="176"/>
      <c r="J7" s="175"/>
      <c r="K7" s="175"/>
      <c r="L7" s="177"/>
      <c r="M7" s="176"/>
      <c r="N7" s="175"/>
      <c r="O7" s="176"/>
    </row>
    <row r="8" spans="2:16" ht="15.75" x14ac:dyDescent="0.25">
      <c r="B8" s="14" t="s">
        <v>843</v>
      </c>
      <c r="C8" s="178"/>
      <c r="D8" s="318">
        <v>260</v>
      </c>
      <c r="E8" s="318">
        <v>4330</v>
      </c>
      <c r="F8" s="739" t="s">
        <v>199</v>
      </c>
      <c r="G8" s="355">
        <v>3060</v>
      </c>
      <c r="H8" s="356">
        <v>40</v>
      </c>
      <c r="I8" s="355">
        <v>220</v>
      </c>
      <c r="J8" s="356">
        <v>40</v>
      </c>
      <c r="K8" s="357">
        <v>150</v>
      </c>
      <c r="L8" s="356">
        <v>160</v>
      </c>
      <c r="M8" s="355">
        <v>590</v>
      </c>
      <c r="N8" s="356">
        <v>20</v>
      </c>
      <c r="O8" s="355">
        <v>300</v>
      </c>
      <c r="P8" s="417"/>
    </row>
    <row r="9" spans="2:16" ht="15.75" x14ac:dyDescent="0.25">
      <c r="B9" s="14" t="s">
        <v>9</v>
      </c>
      <c r="C9" s="178"/>
      <c r="D9" s="318">
        <v>10</v>
      </c>
      <c r="E9" s="318">
        <v>45880</v>
      </c>
      <c r="F9" s="354">
        <v>0</v>
      </c>
      <c r="G9" s="355">
        <v>12570</v>
      </c>
      <c r="H9" s="356">
        <v>0</v>
      </c>
      <c r="I9" s="355">
        <v>11140</v>
      </c>
      <c r="J9" s="356">
        <v>0</v>
      </c>
      <c r="K9" s="357">
        <v>7870</v>
      </c>
      <c r="L9" s="358">
        <v>10</v>
      </c>
      <c r="M9" s="355">
        <v>13540</v>
      </c>
      <c r="N9" s="356">
        <v>0</v>
      </c>
      <c r="O9" s="355">
        <v>760</v>
      </c>
      <c r="P9" s="417"/>
    </row>
    <row r="10" spans="2:16" ht="15.75" x14ac:dyDescent="0.25">
      <c r="B10" s="14" t="s">
        <v>844</v>
      </c>
      <c r="C10" s="178"/>
      <c r="D10" s="318">
        <v>1920</v>
      </c>
      <c r="E10" s="318">
        <v>3730</v>
      </c>
      <c r="F10" s="739" t="s">
        <v>199</v>
      </c>
      <c r="G10" s="355">
        <v>80</v>
      </c>
      <c r="H10" s="356">
        <v>60</v>
      </c>
      <c r="I10" s="355">
        <v>190</v>
      </c>
      <c r="J10" s="356">
        <v>110</v>
      </c>
      <c r="K10" s="357">
        <v>310</v>
      </c>
      <c r="L10" s="356">
        <v>1130</v>
      </c>
      <c r="M10" s="355">
        <v>2050</v>
      </c>
      <c r="N10" s="356">
        <v>620</v>
      </c>
      <c r="O10" s="355">
        <v>1110</v>
      </c>
      <c r="P10" s="417"/>
    </row>
    <row r="11" spans="2:16" ht="15.75" x14ac:dyDescent="0.25">
      <c r="B11" s="14" t="s">
        <v>10</v>
      </c>
      <c r="C11" s="184"/>
      <c r="D11" s="318">
        <v>5560</v>
      </c>
      <c r="E11" s="318">
        <v>59740</v>
      </c>
      <c r="F11" s="354">
        <v>90</v>
      </c>
      <c r="G11" s="355">
        <v>51430</v>
      </c>
      <c r="H11" s="356">
        <v>950</v>
      </c>
      <c r="I11" s="355">
        <v>2670</v>
      </c>
      <c r="J11" s="356">
        <v>950</v>
      </c>
      <c r="K11" s="357">
        <v>1390</v>
      </c>
      <c r="L11" s="356">
        <v>3530</v>
      </c>
      <c r="M11" s="355">
        <v>3970</v>
      </c>
      <c r="N11" s="356">
        <v>50</v>
      </c>
      <c r="O11" s="355">
        <v>290</v>
      </c>
      <c r="P11" s="417"/>
    </row>
    <row r="12" spans="2:16" ht="15.75" x14ac:dyDescent="0.25">
      <c r="B12" s="14" t="s">
        <v>11</v>
      </c>
      <c r="C12" s="185"/>
      <c r="D12" s="318">
        <v>5520</v>
      </c>
      <c r="E12" s="318">
        <v>15550</v>
      </c>
      <c r="F12" s="354">
        <v>60</v>
      </c>
      <c r="G12" s="355">
        <v>8520</v>
      </c>
      <c r="H12" s="356">
        <v>940</v>
      </c>
      <c r="I12" s="355">
        <v>1540</v>
      </c>
      <c r="J12" s="356">
        <v>940</v>
      </c>
      <c r="K12" s="357">
        <v>1340</v>
      </c>
      <c r="L12" s="356">
        <v>3520</v>
      </c>
      <c r="M12" s="355">
        <v>3880</v>
      </c>
      <c r="N12" s="356">
        <v>50</v>
      </c>
      <c r="O12" s="355">
        <v>260</v>
      </c>
      <c r="P12" s="417"/>
    </row>
    <row r="13" spans="2:16" ht="15.75" x14ac:dyDescent="0.25">
      <c r="B13" s="14" t="s">
        <v>12</v>
      </c>
      <c r="C13" s="185"/>
      <c r="D13" s="318">
        <v>50</v>
      </c>
      <c r="E13" s="318">
        <v>44200</v>
      </c>
      <c r="F13" s="354">
        <v>30</v>
      </c>
      <c r="G13" s="355">
        <v>42910</v>
      </c>
      <c r="H13" s="356">
        <v>10</v>
      </c>
      <c r="I13" s="355">
        <v>1130</v>
      </c>
      <c r="J13" s="358" t="s">
        <v>199</v>
      </c>
      <c r="K13" s="357">
        <v>50</v>
      </c>
      <c r="L13" s="356">
        <v>10</v>
      </c>
      <c r="M13" s="355">
        <v>80</v>
      </c>
      <c r="N13" s="356">
        <v>0</v>
      </c>
      <c r="O13" s="355">
        <v>30</v>
      </c>
      <c r="P13" s="417"/>
    </row>
    <row r="14" spans="2:16" ht="15.75" x14ac:dyDescent="0.25">
      <c r="B14" s="14" t="s">
        <v>13</v>
      </c>
      <c r="C14" s="184"/>
      <c r="D14" s="318">
        <v>35710</v>
      </c>
      <c r="E14" s="318">
        <v>45540</v>
      </c>
      <c r="F14" s="354">
        <v>360</v>
      </c>
      <c r="G14" s="355">
        <v>860</v>
      </c>
      <c r="H14" s="356">
        <v>3670</v>
      </c>
      <c r="I14" s="355">
        <v>6310</v>
      </c>
      <c r="J14" s="356">
        <v>4100</v>
      </c>
      <c r="K14" s="357">
        <v>7120</v>
      </c>
      <c r="L14" s="356">
        <v>26400</v>
      </c>
      <c r="M14" s="355">
        <v>29690</v>
      </c>
      <c r="N14" s="356">
        <v>1190</v>
      </c>
      <c r="O14" s="355">
        <v>1560</v>
      </c>
      <c r="P14" s="417"/>
    </row>
    <row r="15" spans="2:16" ht="15.75" x14ac:dyDescent="0.25">
      <c r="B15" s="14" t="s">
        <v>11</v>
      </c>
      <c r="C15" s="185"/>
      <c r="D15" s="318">
        <v>28100</v>
      </c>
      <c r="E15" s="318">
        <v>35100</v>
      </c>
      <c r="F15" s="354">
        <v>310</v>
      </c>
      <c r="G15" s="355">
        <v>720</v>
      </c>
      <c r="H15" s="356">
        <v>2940</v>
      </c>
      <c r="I15" s="355">
        <v>4920</v>
      </c>
      <c r="J15" s="356">
        <v>3320</v>
      </c>
      <c r="K15" s="357">
        <v>5600</v>
      </c>
      <c r="L15" s="356">
        <v>20580</v>
      </c>
      <c r="M15" s="355">
        <v>22710</v>
      </c>
      <c r="N15" s="356">
        <v>950</v>
      </c>
      <c r="O15" s="355">
        <v>1150</v>
      </c>
      <c r="P15" s="417"/>
    </row>
    <row r="16" spans="2:16" ht="15.75" x14ac:dyDescent="0.25">
      <c r="B16" s="14" t="s">
        <v>12</v>
      </c>
      <c r="C16" s="178"/>
      <c r="D16" s="318">
        <v>7610</v>
      </c>
      <c r="E16" s="318">
        <v>10440</v>
      </c>
      <c r="F16" s="354">
        <v>60</v>
      </c>
      <c r="G16" s="355">
        <v>140</v>
      </c>
      <c r="H16" s="356">
        <v>730</v>
      </c>
      <c r="I16" s="355">
        <v>1390</v>
      </c>
      <c r="J16" s="356">
        <v>780</v>
      </c>
      <c r="K16" s="357">
        <v>1520</v>
      </c>
      <c r="L16" s="356">
        <v>5810</v>
      </c>
      <c r="M16" s="355">
        <v>6980</v>
      </c>
      <c r="N16" s="356">
        <v>230</v>
      </c>
      <c r="O16" s="355">
        <v>410</v>
      </c>
      <c r="P16" s="417"/>
    </row>
    <row r="17" spans="2:16" ht="15.75" x14ac:dyDescent="0.25">
      <c r="B17" s="14" t="s">
        <v>14</v>
      </c>
      <c r="C17" s="178"/>
      <c r="D17" s="318">
        <v>150</v>
      </c>
      <c r="E17" s="318">
        <v>1330</v>
      </c>
      <c r="F17" s="354">
        <v>0</v>
      </c>
      <c r="G17" s="355">
        <v>1140</v>
      </c>
      <c r="H17" s="356">
        <v>30</v>
      </c>
      <c r="I17" s="355">
        <v>60</v>
      </c>
      <c r="J17" s="356">
        <v>30</v>
      </c>
      <c r="K17" s="357">
        <v>30</v>
      </c>
      <c r="L17" s="356">
        <v>100</v>
      </c>
      <c r="M17" s="355">
        <v>100</v>
      </c>
      <c r="N17" s="356">
        <v>0</v>
      </c>
      <c r="O17" s="355">
        <v>0</v>
      </c>
      <c r="P17" s="417"/>
    </row>
    <row r="18" spans="2:16" ht="15.75" x14ac:dyDescent="0.25">
      <c r="B18" s="14" t="s">
        <v>15</v>
      </c>
      <c r="C18" s="178"/>
      <c r="D18" s="318">
        <v>990</v>
      </c>
      <c r="E18" s="318">
        <v>2360</v>
      </c>
      <c r="F18" s="354">
        <v>10</v>
      </c>
      <c r="G18" s="355">
        <v>340</v>
      </c>
      <c r="H18" s="356">
        <v>120</v>
      </c>
      <c r="I18" s="355">
        <v>260</v>
      </c>
      <c r="J18" s="356">
        <v>140</v>
      </c>
      <c r="K18" s="357">
        <v>270</v>
      </c>
      <c r="L18" s="356">
        <v>680</v>
      </c>
      <c r="M18" s="355">
        <v>1220</v>
      </c>
      <c r="N18" s="356">
        <v>40</v>
      </c>
      <c r="O18" s="355">
        <v>270</v>
      </c>
      <c r="P18" s="417"/>
    </row>
    <row r="19" spans="2:16" ht="15.75" x14ac:dyDescent="0.25">
      <c r="B19" s="186"/>
      <c r="C19" s="178"/>
      <c r="D19" s="318"/>
      <c r="E19" s="318"/>
      <c r="F19" s="349"/>
      <c r="G19" s="350"/>
      <c r="H19" s="351"/>
      <c r="I19" s="350"/>
      <c r="J19" s="352"/>
      <c r="K19" s="352"/>
      <c r="L19" s="351"/>
      <c r="M19" s="350"/>
      <c r="N19" s="352"/>
      <c r="O19" s="350"/>
    </row>
    <row r="20" spans="2:16" ht="15.75" x14ac:dyDescent="0.25">
      <c r="B20" s="189" t="s">
        <v>16</v>
      </c>
      <c r="C20" s="190"/>
      <c r="D20" s="319">
        <v>44600</v>
      </c>
      <c r="E20" s="319">
        <v>162910</v>
      </c>
      <c r="F20" s="191">
        <v>460</v>
      </c>
      <c r="G20" s="495">
        <v>69480</v>
      </c>
      <c r="H20" s="191">
        <v>4870</v>
      </c>
      <c r="I20" s="495">
        <v>20850</v>
      </c>
      <c r="J20" s="191">
        <v>5370</v>
      </c>
      <c r="K20" s="495">
        <v>17140</v>
      </c>
      <c r="L20" s="191">
        <v>32010</v>
      </c>
      <c r="M20" s="495">
        <v>51160</v>
      </c>
      <c r="N20" s="191">
        <v>1920</v>
      </c>
      <c r="O20" s="495">
        <v>4290</v>
      </c>
    </row>
    <row r="21" spans="2:16" ht="15.75" x14ac:dyDescent="0.25">
      <c r="B21" s="192" t="s">
        <v>801</v>
      </c>
      <c r="C21" s="193"/>
      <c r="D21" s="318">
        <f>SUM(D8,D10,D11,D14,D17,D18)</f>
        <v>44590</v>
      </c>
      <c r="E21" s="318">
        <f t="shared" ref="E21:O21" si="0">SUM(E8,E10,E11,E14,E17,E18)</f>
        <v>117030</v>
      </c>
      <c r="F21" s="179">
        <f t="shared" si="0"/>
        <v>460</v>
      </c>
      <c r="G21" s="762">
        <f t="shared" si="0"/>
        <v>56910</v>
      </c>
      <c r="H21" s="179">
        <f t="shared" si="0"/>
        <v>4870</v>
      </c>
      <c r="I21" s="762">
        <f t="shared" si="0"/>
        <v>9710</v>
      </c>
      <c r="J21" s="179">
        <f t="shared" si="0"/>
        <v>5370</v>
      </c>
      <c r="K21" s="762">
        <f t="shared" si="0"/>
        <v>9270</v>
      </c>
      <c r="L21" s="179">
        <f t="shared" si="0"/>
        <v>32000</v>
      </c>
      <c r="M21" s="762">
        <f t="shared" si="0"/>
        <v>37620</v>
      </c>
      <c r="N21" s="179">
        <f t="shared" si="0"/>
        <v>1920</v>
      </c>
      <c r="O21" s="762">
        <f t="shared" si="0"/>
        <v>3530</v>
      </c>
    </row>
    <row r="22" spans="2:16" ht="15.75" x14ac:dyDescent="0.25">
      <c r="B22" s="195"/>
      <c r="C22" s="196"/>
      <c r="D22" s="348"/>
      <c r="E22" s="348"/>
      <c r="F22" s="196"/>
      <c r="G22" s="197"/>
      <c r="H22" s="195"/>
      <c r="I22" s="197"/>
      <c r="J22" s="196"/>
      <c r="K22" s="196"/>
      <c r="L22" s="195"/>
      <c r="M22" s="89"/>
      <c r="N22" s="88"/>
      <c r="O22" s="89"/>
    </row>
    <row r="23" spans="2:16" ht="15.75" x14ac:dyDescent="0.25">
      <c r="B23" s="28" t="s">
        <v>87</v>
      </c>
      <c r="F23" s="417"/>
      <c r="G23" s="417"/>
      <c r="H23" s="417"/>
      <c r="I23" s="417"/>
      <c r="J23" s="417"/>
      <c r="K23" s="417"/>
      <c r="L23" s="417"/>
      <c r="M23" s="417"/>
      <c r="N23" s="417"/>
      <c r="O23" s="417"/>
    </row>
    <row r="24" spans="2:16" x14ac:dyDescent="0.25">
      <c r="F24" s="198"/>
      <c r="G24" s="104"/>
      <c r="H24" s="104"/>
      <c r="I24" s="104"/>
      <c r="J24" s="104"/>
      <c r="K24" s="104"/>
      <c r="L24" s="104"/>
      <c r="M24" s="199"/>
      <c r="N24" s="200"/>
      <c r="O24" s="201"/>
    </row>
    <row r="25" spans="2:16" ht="30.75" customHeight="1" x14ac:dyDescent="0.25">
      <c r="B25" s="1174" t="s">
        <v>200</v>
      </c>
      <c r="C25" s="1174"/>
      <c r="D25" s="1174"/>
      <c r="E25" s="1174"/>
      <c r="F25" s="1174"/>
      <c r="G25" s="1174"/>
      <c r="H25" s="1174"/>
      <c r="I25" s="1174"/>
      <c r="J25" s="1174"/>
      <c r="K25" s="1174"/>
      <c r="L25" s="1174"/>
      <c r="M25" s="1174"/>
      <c r="N25" s="1174"/>
      <c r="O25" s="1174"/>
    </row>
    <row r="26" spans="2:16" ht="32.25" customHeight="1" x14ac:dyDescent="0.25">
      <c r="B26" s="1174" t="s">
        <v>834</v>
      </c>
      <c r="C26" s="1174"/>
      <c r="D26" s="1174"/>
      <c r="E26" s="1174"/>
      <c r="F26" s="1174"/>
      <c r="G26" s="1174"/>
      <c r="H26" s="1174"/>
      <c r="I26" s="1174"/>
      <c r="J26" s="1174"/>
      <c r="K26" s="1174"/>
      <c r="L26" s="1174"/>
      <c r="M26" s="1174"/>
      <c r="N26" s="1174"/>
      <c r="O26" s="1174"/>
    </row>
    <row r="27" spans="2:16" ht="15.75" x14ac:dyDescent="0.25">
      <c r="B27" t="s">
        <v>982</v>
      </c>
      <c r="D27" s="202"/>
      <c r="E27" s="202"/>
      <c r="F27" s="59"/>
    </row>
    <row r="28" spans="2:16" ht="15.75" x14ac:dyDescent="0.25">
      <c r="B28" t="s">
        <v>953</v>
      </c>
      <c r="D28" s="202"/>
      <c r="E28" s="202"/>
      <c r="F28" s="59"/>
    </row>
  </sheetData>
  <dataConsolidate/>
  <mergeCells count="11">
    <mergeCell ref="B26:O26"/>
    <mergeCell ref="B25:O25"/>
    <mergeCell ref="B1:O1"/>
    <mergeCell ref="D3:O3"/>
    <mergeCell ref="D4:D5"/>
    <mergeCell ref="E4:E5"/>
    <mergeCell ref="F4:G4"/>
    <mergeCell ref="H4:I4"/>
    <mergeCell ref="J4:K4"/>
    <mergeCell ref="L4:M4"/>
    <mergeCell ref="N4:O4"/>
  </mergeCells>
  <pageMargins left="0.25" right="0.25" top="0.75" bottom="0.75" header="0.3" footer="0.3"/>
  <pageSetup paperSize="9" scale="65"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7" tint="0.59999389629810485"/>
    <pageSetUpPr fitToPage="1"/>
  </sheetPr>
  <dimension ref="B1:P28"/>
  <sheetViews>
    <sheetView workbookViewId="0">
      <selection activeCell="P24" sqref="P24"/>
    </sheetView>
  </sheetViews>
  <sheetFormatPr defaultRowHeight="15" x14ac:dyDescent="0.25"/>
  <cols>
    <col min="1" max="1" width="3.7109375" customWidth="1"/>
    <col min="2" max="2" width="48.5703125" customWidth="1"/>
    <col min="3" max="3" width="6.85546875" customWidth="1"/>
    <col min="4" max="4" width="13.85546875" customWidth="1"/>
    <col min="5" max="5" width="14.7109375" customWidth="1"/>
    <col min="6" max="15" width="13.5703125" customWidth="1"/>
  </cols>
  <sheetData>
    <row r="1" spans="2:16" ht="15.75" customHeight="1" x14ac:dyDescent="0.25">
      <c r="B1" s="1164" t="s">
        <v>833</v>
      </c>
      <c r="C1" s="1164"/>
      <c r="D1" s="1164"/>
      <c r="E1" s="1164"/>
      <c r="F1" s="1164"/>
      <c r="G1" s="1164"/>
      <c r="H1" s="1164"/>
      <c r="I1" s="1164"/>
      <c r="J1" s="1164"/>
      <c r="K1" s="1164"/>
      <c r="L1" s="1164"/>
      <c r="M1" s="1164"/>
      <c r="N1" s="1164"/>
      <c r="O1" s="1164"/>
    </row>
    <row r="2" spans="2:16" x14ac:dyDescent="0.25">
      <c r="B2" s="296"/>
    </row>
    <row r="3" spans="2:16" ht="15.75" customHeight="1" x14ac:dyDescent="0.25">
      <c r="B3" s="163"/>
      <c r="C3" s="164"/>
      <c r="D3" s="1165" t="s">
        <v>984</v>
      </c>
      <c r="E3" s="1165"/>
      <c r="F3" s="1166"/>
      <c r="G3" s="1166"/>
      <c r="H3" s="1166"/>
      <c r="I3" s="1166"/>
      <c r="J3" s="1166"/>
      <c r="K3" s="1166"/>
      <c r="L3" s="1166"/>
      <c r="M3" s="1166"/>
      <c r="N3" s="1166"/>
      <c r="O3" s="1166"/>
    </row>
    <row r="4" spans="2:16" ht="15.75" customHeight="1" x14ac:dyDescent="0.25">
      <c r="B4" s="165"/>
      <c r="C4" s="166"/>
      <c r="D4" s="1168" t="s">
        <v>257</v>
      </c>
      <c r="E4" s="1168" t="s">
        <v>260</v>
      </c>
      <c r="F4" s="1172" t="s">
        <v>279</v>
      </c>
      <c r="G4" s="1171"/>
      <c r="H4" s="1172" t="s">
        <v>280</v>
      </c>
      <c r="I4" s="1171"/>
      <c r="J4" s="1170" t="s">
        <v>79</v>
      </c>
      <c r="K4" s="1171"/>
      <c r="L4" s="1172" t="s">
        <v>254</v>
      </c>
      <c r="M4" s="1171"/>
      <c r="N4" s="1172" t="s">
        <v>255</v>
      </c>
      <c r="O4" s="1171"/>
    </row>
    <row r="5" spans="2:16" ht="63" x14ac:dyDescent="0.25">
      <c r="B5" s="165"/>
      <c r="C5" s="166"/>
      <c r="D5" s="1169"/>
      <c r="E5" s="1169"/>
      <c r="F5" s="373" t="s">
        <v>258</v>
      </c>
      <c r="G5" s="985" t="s">
        <v>983</v>
      </c>
      <c r="H5" s="373" t="s">
        <v>258</v>
      </c>
      <c r="I5" s="985" t="s">
        <v>983</v>
      </c>
      <c r="J5" s="373" t="s">
        <v>258</v>
      </c>
      <c r="K5" s="985" t="s">
        <v>983</v>
      </c>
      <c r="L5" s="373" t="s">
        <v>258</v>
      </c>
      <c r="M5" s="985" t="s">
        <v>983</v>
      </c>
      <c r="N5" s="373" t="s">
        <v>258</v>
      </c>
      <c r="O5" s="985" t="s">
        <v>983</v>
      </c>
    </row>
    <row r="6" spans="2:16" ht="15.75" x14ac:dyDescent="0.25">
      <c r="B6" s="171"/>
      <c r="C6" s="172"/>
      <c r="D6" s="317"/>
      <c r="E6" s="317"/>
      <c r="F6" s="172"/>
      <c r="G6" s="173"/>
      <c r="H6" s="171"/>
      <c r="I6" s="173"/>
      <c r="J6" s="172"/>
      <c r="K6" s="172"/>
      <c r="L6" s="171"/>
      <c r="M6" s="173"/>
      <c r="N6" s="172"/>
      <c r="O6" s="173"/>
    </row>
    <row r="7" spans="2:16" ht="15.75" x14ac:dyDescent="0.25">
      <c r="B7" s="11" t="s">
        <v>792</v>
      </c>
      <c r="C7" s="174"/>
      <c r="D7" s="317"/>
      <c r="E7" s="317"/>
      <c r="F7" s="175"/>
      <c r="G7" s="176"/>
      <c r="H7" s="177"/>
      <c r="I7" s="176"/>
      <c r="J7" s="175"/>
      <c r="K7" s="175"/>
      <c r="L7" s="177"/>
      <c r="M7" s="176"/>
      <c r="N7" s="175"/>
      <c r="O7" s="176"/>
    </row>
    <row r="8" spans="2:16" ht="15.75" x14ac:dyDescent="0.25">
      <c r="B8" s="14" t="s">
        <v>843</v>
      </c>
      <c r="C8" s="178"/>
      <c r="D8" s="318">
        <v>260</v>
      </c>
      <c r="E8" s="361">
        <v>6.0046189376443418E-2</v>
      </c>
      <c r="F8" s="739" t="s">
        <v>199</v>
      </c>
      <c r="G8" s="359">
        <v>0</v>
      </c>
      <c r="H8" s="356">
        <v>40</v>
      </c>
      <c r="I8" s="359">
        <v>0.18181818181818182</v>
      </c>
      <c r="J8" s="356">
        <v>40</v>
      </c>
      <c r="K8" s="360">
        <v>0.26666666666666666</v>
      </c>
      <c r="L8" s="356">
        <v>160</v>
      </c>
      <c r="M8" s="359">
        <v>0.2711864406779661</v>
      </c>
      <c r="N8" s="356">
        <v>20</v>
      </c>
      <c r="O8" s="359">
        <v>6.6666666666666666E-2</v>
      </c>
      <c r="P8" s="417"/>
    </row>
    <row r="9" spans="2:16" ht="15.75" x14ac:dyDescent="0.25">
      <c r="B9" s="14" t="s">
        <v>9</v>
      </c>
      <c r="C9" s="178"/>
      <c r="D9" s="318">
        <v>10</v>
      </c>
      <c r="E9" s="361">
        <v>2.1795989537925023E-4</v>
      </c>
      <c r="F9" s="739">
        <v>0</v>
      </c>
      <c r="G9" s="359">
        <v>0</v>
      </c>
      <c r="H9" s="356">
        <v>0</v>
      </c>
      <c r="I9" s="359">
        <v>0</v>
      </c>
      <c r="J9" s="356">
        <v>0</v>
      </c>
      <c r="K9" s="360">
        <v>0</v>
      </c>
      <c r="L9" s="358">
        <v>10</v>
      </c>
      <c r="M9" s="359">
        <v>7.3855243722304289E-4</v>
      </c>
      <c r="N9" s="356">
        <v>0</v>
      </c>
      <c r="O9" s="359">
        <v>0</v>
      </c>
      <c r="P9" s="417"/>
    </row>
    <row r="10" spans="2:16" ht="15.75" x14ac:dyDescent="0.25">
      <c r="B10" s="14" t="s">
        <v>844</v>
      </c>
      <c r="C10" s="178"/>
      <c r="D10" s="318">
        <v>1920</v>
      </c>
      <c r="E10" s="361">
        <v>0.51474530831099197</v>
      </c>
      <c r="F10" s="739" t="s">
        <v>199</v>
      </c>
      <c r="G10" s="359">
        <v>0</v>
      </c>
      <c r="H10" s="356">
        <v>60</v>
      </c>
      <c r="I10" s="359">
        <v>0.31578947368421051</v>
      </c>
      <c r="J10" s="356">
        <v>110</v>
      </c>
      <c r="K10" s="360">
        <v>0.35483870967741937</v>
      </c>
      <c r="L10" s="356">
        <v>1130</v>
      </c>
      <c r="M10" s="359">
        <v>0.551219512195122</v>
      </c>
      <c r="N10" s="356">
        <v>620</v>
      </c>
      <c r="O10" s="359">
        <v>0.55855855855855852</v>
      </c>
      <c r="P10" s="417"/>
    </row>
    <row r="11" spans="2:16" ht="15.75" x14ac:dyDescent="0.25">
      <c r="B11" s="14" t="s">
        <v>10</v>
      </c>
      <c r="C11" s="184"/>
      <c r="D11" s="318">
        <v>5560</v>
      </c>
      <c r="E11" s="361">
        <v>9.3069969869434221E-2</v>
      </c>
      <c r="F11" s="354">
        <v>90</v>
      </c>
      <c r="G11" s="359">
        <v>1.74995139023916E-3</v>
      </c>
      <c r="H11" s="356">
        <v>950</v>
      </c>
      <c r="I11" s="359">
        <v>0.35580524344569286</v>
      </c>
      <c r="J11" s="356">
        <v>950</v>
      </c>
      <c r="K11" s="360">
        <v>0.68345323741007191</v>
      </c>
      <c r="L11" s="356">
        <v>3530</v>
      </c>
      <c r="M11" s="359">
        <v>0.88916876574307302</v>
      </c>
      <c r="N11" s="356">
        <v>50</v>
      </c>
      <c r="O11" s="359">
        <v>0.17241379310344829</v>
      </c>
      <c r="P11" s="417"/>
    </row>
    <row r="12" spans="2:16" ht="15.75" x14ac:dyDescent="0.25">
      <c r="B12" s="14" t="s">
        <v>11</v>
      </c>
      <c r="C12" s="185"/>
      <c r="D12" s="318">
        <v>5520</v>
      </c>
      <c r="E12" s="361">
        <v>0.35498392282958197</v>
      </c>
      <c r="F12" s="354">
        <v>60</v>
      </c>
      <c r="G12" s="359">
        <v>7.0422535211267607E-3</v>
      </c>
      <c r="H12" s="356">
        <v>940</v>
      </c>
      <c r="I12" s="359">
        <v>0.61038961038961037</v>
      </c>
      <c r="J12" s="356">
        <v>940</v>
      </c>
      <c r="K12" s="360">
        <v>0.70149253731343286</v>
      </c>
      <c r="L12" s="356">
        <v>3520</v>
      </c>
      <c r="M12" s="359">
        <v>0.90721649484536082</v>
      </c>
      <c r="N12" s="356">
        <v>50</v>
      </c>
      <c r="O12" s="359">
        <v>0.19230769230769232</v>
      </c>
      <c r="P12" s="417"/>
    </row>
    <row r="13" spans="2:16" ht="15.75" x14ac:dyDescent="0.25">
      <c r="B13" s="14" t="s">
        <v>12</v>
      </c>
      <c r="C13" s="185"/>
      <c r="D13" s="318">
        <v>50</v>
      </c>
      <c r="E13" s="361">
        <v>1.1312217194570137E-3</v>
      </c>
      <c r="F13" s="354">
        <v>30</v>
      </c>
      <c r="G13" s="359">
        <v>6.991377301328362E-4</v>
      </c>
      <c r="H13" s="356">
        <v>10</v>
      </c>
      <c r="I13" s="359">
        <v>8.8495575221238937E-3</v>
      </c>
      <c r="J13" s="358" t="s">
        <v>199</v>
      </c>
      <c r="K13" s="360">
        <v>0</v>
      </c>
      <c r="L13" s="356">
        <v>10</v>
      </c>
      <c r="M13" s="359">
        <v>0.125</v>
      </c>
      <c r="N13" s="356">
        <v>0</v>
      </c>
      <c r="O13" s="359">
        <v>0</v>
      </c>
      <c r="P13" s="417"/>
    </row>
    <row r="14" spans="2:16" ht="15.75" x14ac:dyDescent="0.25">
      <c r="B14" s="14" t="s">
        <v>13</v>
      </c>
      <c r="C14" s="184"/>
      <c r="D14" s="318">
        <v>35710</v>
      </c>
      <c r="E14" s="361">
        <v>0.78414580588493632</v>
      </c>
      <c r="F14" s="354">
        <v>360</v>
      </c>
      <c r="G14" s="359">
        <v>0.41860465116279072</v>
      </c>
      <c r="H14" s="356">
        <v>3670</v>
      </c>
      <c r="I14" s="359">
        <v>0.58161648177496039</v>
      </c>
      <c r="J14" s="356">
        <v>4100</v>
      </c>
      <c r="K14" s="360">
        <v>0.5758426966292135</v>
      </c>
      <c r="L14" s="356">
        <v>26400</v>
      </c>
      <c r="M14" s="359">
        <v>0.88918827888177843</v>
      </c>
      <c r="N14" s="356">
        <v>1190</v>
      </c>
      <c r="O14" s="359">
        <v>0.76282051282051277</v>
      </c>
      <c r="P14" s="417"/>
    </row>
    <row r="15" spans="2:16" ht="15.75" x14ac:dyDescent="0.25">
      <c r="B15" s="14" t="s">
        <v>11</v>
      </c>
      <c r="C15" s="185"/>
      <c r="D15" s="318">
        <v>28100</v>
      </c>
      <c r="E15" s="361">
        <v>0.80056980056980054</v>
      </c>
      <c r="F15" s="354">
        <v>310</v>
      </c>
      <c r="G15" s="359">
        <v>0.43055555555555558</v>
      </c>
      <c r="H15" s="356">
        <v>2940</v>
      </c>
      <c r="I15" s="359">
        <v>0.59756097560975607</v>
      </c>
      <c r="J15" s="356">
        <v>3320</v>
      </c>
      <c r="K15" s="360">
        <v>0.59285714285714286</v>
      </c>
      <c r="L15" s="356">
        <v>20580</v>
      </c>
      <c r="M15" s="359">
        <v>0.90620871862615593</v>
      </c>
      <c r="N15" s="356">
        <v>950</v>
      </c>
      <c r="O15" s="359">
        <v>0.82608695652173914</v>
      </c>
      <c r="P15" s="417"/>
    </row>
    <row r="16" spans="2:16" ht="15.75" x14ac:dyDescent="0.25">
      <c r="B16" s="14" t="s">
        <v>12</v>
      </c>
      <c r="C16" s="178"/>
      <c r="D16" s="318">
        <v>7610</v>
      </c>
      <c r="E16" s="361">
        <v>0.72892720306513414</v>
      </c>
      <c r="F16" s="354">
        <v>60</v>
      </c>
      <c r="G16" s="359">
        <v>0.42857142857142855</v>
      </c>
      <c r="H16" s="356">
        <v>730</v>
      </c>
      <c r="I16" s="359">
        <v>0.52517985611510787</v>
      </c>
      <c r="J16" s="356">
        <v>780</v>
      </c>
      <c r="K16" s="360">
        <v>0.51315789473684215</v>
      </c>
      <c r="L16" s="356">
        <v>5810</v>
      </c>
      <c r="M16" s="359">
        <v>0.83237822349570201</v>
      </c>
      <c r="N16" s="356">
        <v>230</v>
      </c>
      <c r="O16" s="359">
        <v>0.56097560975609762</v>
      </c>
      <c r="P16" s="417"/>
    </row>
    <row r="17" spans="2:16" ht="15.75" x14ac:dyDescent="0.25">
      <c r="B17" s="14" t="s">
        <v>14</v>
      </c>
      <c r="C17" s="178"/>
      <c r="D17" s="318">
        <v>150</v>
      </c>
      <c r="E17" s="361">
        <v>0.11278195488721804</v>
      </c>
      <c r="F17" s="354">
        <v>0</v>
      </c>
      <c r="G17" s="359">
        <v>0</v>
      </c>
      <c r="H17" s="356">
        <v>30</v>
      </c>
      <c r="I17" s="359">
        <v>0.5</v>
      </c>
      <c r="J17" s="356">
        <v>30</v>
      </c>
      <c r="K17" s="360">
        <v>1</v>
      </c>
      <c r="L17" s="356">
        <v>100</v>
      </c>
      <c r="M17" s="359">
        <v>1</v>
      </c>
      <c r="N17" s="356">
        <v>0</v>
      </c>
      <c r="O17" s="359">
        <v>0</v>
      </c>
      <c r="P17" s="417"/>
    </row>
    <row r="18" spans="2:16" ht="15.75" x14ac:dyDescent="0.25">
      <c r="B18" s="14" t="s">
        <v>15</v>
      </c>
      <c r="C18" s="178"/>
      <c r="D18" s="318">
        <v>990</v>
      </c>
      <c r="E18" s="361">
        <v>0.41949152542372881</v>
      </c>
      <c r="F18" s="354">
        <v>10</v>
      </c>
      <c r="G18" s="359">
        <v>2.9411764705882353E-2</v>
      </c>
      <c r="H18" s="356">
        <v>120</v>
      </c>
      <c r="I18" s="359">
        <v>0.46153846153846156</v>
      </c>
      <c r="J18" s="356">
        <v>140</v>
      </c>
      <c r="K18" s="360">
        <v>0.51851851851851849</v>
      </c>
      <c r="L18" s="356">
        <v>680</v>
      </c>
      <c r="M18" s="359">
        <v>0.55737704918032782</v>
      </c>
      <c r="N18" s="356">
        <v>40</v>
      </c>
      <c r="O18" s="359">
        <v>0.14814814814814814</v>
      </c>
      <c r="P18" s="417"/>
    </row>
    <row r="19" spans="2:16" ht="15.75" x14ac:dyDescent="0.25">
      <c r="B19" s="186"/>
      <c r="C19" s="178"/>
      <c r="D19" s="318"/>
      <c r="E19" s="361"/>
      <c r="F19" s="349"/>
      <c r="G19" s="418"/>
      <c r="H19" s="351"/>
      <c r="I19" s="418"/>
      <c r="J19" s="352"/>
      <c r="K19" s="419"/>
      <c r="L19" s="351"/>
      <c r="M19" s="418"/>
      <c r="N19" s="352"/>
      <c r="O19" s="418"/>
    </row>
    <row r="20" spans="2:16" ht="15.75" x14ac:dyDescent="0.25">
      <c r="B20" s="189" t="s">
        <v>16</v>
      </c>
      <c r="C20" s="190"/>
      <c r="D20" s="319">
        <v>44600</v>
      </c>
      <c r="E20" s="362">
        <v>0.27377079368976737</v>
      </c>
      <c r="F20" s="191">
        <v>460</v>
      </c>
      <c r="G20" s="363">
        <v>6.6206102475532529E-3</v>
      </c>
      <c r="H20" s="191">
        <v>4870</v>
      </c>
      <c r="I20" s="363">
        <v>0.23357314148681055</v>
      </c>
      <c r="J20" s="191">
        <v>5370</v>
      </c>
      <c r="K20" s="496">
        <v>0.31330221703617267</v>
      </c>
      <c r="L20" s="191">
        <v>32010</v>
      </c>
      <c r="M20" s="363">
        <v>0.62568412822517594</v>
      </c>
      <c r="N20" s="191">
        <v>1920</v>
      </c>
      <c r="O20" s="365">
        <v>0.44755244755244755</v>
      </c>
    </row>
    <row r="21" spans="2:16" ht="15.75" x14ac:dyDescent="0.25">
      <c r="B21" s="192" t="s">
        <v>801</v>
      </c>
      <c r="C21" s="193"/>
      <c r="D21" s="318">
        <v>44590</v>
      </c>
      <c r="E21" s="361">
        <v>0.38101341536358196</v>
      </c>
      <c r="F21" s="194">
        <v>460</v>
      </c>
      <c r="G21" s="365">
        <v>8.0829379722368658E-3</v>
      </c>
      <c r="H21" s="179">
        <v>4870</v>
      </c>
      <c r="I21" s="365">
        <v>0.50154479917610706</v>
      </c>
      <c r="J21" s="194">
        <v>5370</v>
      </c>
      <c r="K21" s="364">
        <v>0.57928802588996764</v>
      </c>
      <c r="L21" s="179">
        <v>32000</v>
      </c>
      <c r="M21" s="365">
        <v>0.85061137692716637</v>
      </c>
      <c r="N21" s="194">
        <v>1920</v>
      </c>
      <c r="O21" s="365">
        <v>0.5439093484419264</v>
      </c>
    </row>
    <row r="22" spans="2:16" ht="15.75" x14ac:dyDescent="0.25">
      <c r="B22" s="195"/>
      <c r="C22" s="196"/>
      <c r="D22" s="348"/>
      <c r="E22" s="348"/>
      <c r="F22" s="196"/>
      <c r="G22" s="197"/>
      <c r="H22" s="195"/>
      <c r="I22" s="197"/>
      <c r="J22" s="196"/>
      <c r="K22" s="196"/>
      <c r="L22" s="195"/>
      <c r="M22" s="89"/>
      <c r="N22" s="88"/>
      <c r="O22" s="89"/>
    </row>
    <row r="23" spans="2:16" ht="15.75" x14ac:dyDescent="0.25">
      <c r="B23" s="28" t="s">
        <v>87</v>
      </c>
      <c r="F23" s="417"/>
      <c r="G23" s="417"/>
      <c r="H23" s="417"/>
      <c r="I23" s="417"/>
      <c r="J23" s="417"/>
      <c r="K23" s="417"/>
      <c r="L23" s="417"/>
      <c r="M23" s="417"/>
      <c r="N23" s="417"/>
      <c r="O23" s="417"/>
    </row>
    <row r="24" spans="2:16" x14ac:dyDescent="0.25">
      <c r="F24" s="198"/>
      <c r="G24" s="104"/>
      <c r="H24" s="104"/>
      <c r="I24" s="104"/>
      <c r="J24" s="104"/>
      <c r="K24" s="104"/>
      <c r="L24" s="104"/>
      <c r="M24" s="199"/>
      <c r="N24" s="200"/>
      <c r="O24" s="201"/>
    </row>
    <row r="25" spans="2:16" ht="27.75" customHeight="1" x14ac:dyDescent="0.25">
      <c r="B25" s="1174" t="s">
        <v>200</v>
      </c>
      <c r="C25" s="1174"/>
      <c r="D25" s="1174"/>
      <c r="E25" s="1174"/>
      <c r="F25" s="1174"/>
      <c r="G25" s="1174"/>
      <c r="H25" s="1174"/>
      <c r="I25" s="1174"/>
      <c r="J25" s="1174"/>
      <c r="K25" s="1174"/>
      <c r="L25" s="1174"/>
      <c r="M25" s="1174"/>
      <c r="N25" s="1174"/>
      <c r="O25" s="1174"/>
    </row>
    <row r="26" spans="2:16" ht="15.75" x14ac:dyDescent="0.25">
      <c r="B26" t="s">
        <v>847</v>
      </c>
      <c r="D26" s="202"/>
      <c r="E26" s="202"/>
      <c r="F26" s="59"/>
    </row>
    <row r="27" spans="2:16" ht="15.75" x14ac:dyDescent="0.25">
      <c r="B27" t="s">
        <v>982</v>
      </c>
      <c r="D27" s="202"/>
      <c r="E27" s="202"/>
      <c r="F27" s="59"/>
    </row>
    <row r="28" spans="2:16" ht="15.75" x14ac:dyDescent="0.25">
      <c r="B28" t="s">
        <v>953</v>
      </c>
      <c r="D28" s="202"/>
      <c r="E28" s="202"/>
      <c r="F28" s="59"/>
    </row>
  </sheetData>
  <dataConsolidate/>
  <mergeCells count="10">
    <mergeCell ref="B25:O25"/>
    <mergeCell ref="B1:O1"/>
    <mergeCell ref="D3:O3"/>
    <mergeCell ref="D4:D5"/>
    <mergeCell ref="E4:E5"/>
    <mergeCell ref="F4:G4"/>
    <mergeCell ref="H4:I4"/>
    <mergeCell ref="J4:K4"/>
    <mergeCell ref="L4:M4"/>
    <mergeCell ref="N4:O4"/>
  </mergeCells>
  <pageMargins left="0.25" right="0.25" top="0.75" bottom="0.75" header="0.3" footer="0.3"/>
  <pageSetup paperSize="9" scale="64"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W76"/>
  <sheetViews>
    <sheetView workbookViewId="0">
      <selection activeCell="F5" sqref="F5"/>
    </sheetView>
  </sheetViews>
  <sheetFormatPr defaultRowHeight="15" x14ac:dyDescent="0.25"/>
  <cols>
    <col min="1" max="1" width="22.5703125" customWidth="1"/>
  </cols>
  <sheetData>
    <row r="1" spans="1:23" ht="15.75" x14ac:dyDescent="0.25">
      <c r="A1" s="1287" t="s">
        <v>1031</v>
      </c>
      <c r="B1" s="1287"/>
      <c r="C1" s="1287"/>
      <c r="D1" s="1287"/>
      <c r="E1" s="1287"/>
      <c r="F1" s="1287"/>
      <c r="G1" s="1287"/>
      <c r="H1" s="1287"/>
      <c r="I1" s="1287"/>
      <c r="J1" s="1287"/>
      <c r="K1" s="1287"/>
      <c r="L1" s="1287"/>
      <c r="M1" s="1287"/>
      <c r="N1" s="1287"/>
      <c r="O1" s="1287"/>
    </row>
    <row r="3" spans="1:23" x14ac:dyDescent="0.25">
      <c r="A3" s="1283" t="s">
        <v>1027</v>
      </c>
      <c r="B3" s="1285" t="s">
        <v>1026</v>
      </c>
      <c r="C3" s="1285"/>
      <c r="D3" s="1285"/>
      <c r="E3" s="1285"/>
      <c r="F3" s="1285"/>
      <c r="G3" s="1285"/>
      <c r="H3" s="1285"/>
      <c r="I3" s="1285"/>
      <c r="J3" s="1285"/>
      <c r="K3" s="1285"/>
      <c r="L3" s="1285"/>
      <c r="M3" s="1285"/>
      <c r="N3" s="1285"/>
      <c r="O3" s="1285"/>
      <c r="P3" s="1285"/>
      <c r="Q3" s="1285"/>
      <c r="R3" s="1285"/>
      <c r="S3" s="1285"/>
      <c r="T3" s="1285"/>
      <c r="U3" s="1285"/>
      <c r="V3" s="1285"/>
      <c r="W3" s="1286"/>
    </row>
    <row r="4" spans="1:23" x14ac:dyDescent="0.25">
      <c r="A4" s="1284"/>
      <c r="B4" s="1129">
        <v>0</v>
      </c>
      <c r="C4" s="1129">
        <v>1</v>
      </c>
      <c r="D4" s="1129">
        <v>2</v>
      </c>
      <c r="E4" s="1129">
        <v>3</v>
      </c>
      <c r="F4" s="1129">
        <v>4</v>
      </c>
      <c r="G4" s="1129">
        <v>5</v>
      </c>
      <c r="H4" s="1129">
        <v>6</v>
      </c>
      <c r="I4" s="1129">
        <v>7</v>
      </c>
      <c r="J4" s="1129">
        <v>8</v>
      </c>
      <c r="K4" s="1129">
        <v>9</v>
      </c>
      <c r="L4" s="1129">
        <v>10</v>
      </c>
      <c r="M4" s="1129">
        <v>11</v>
      </c>
      <c r="N4" s="1129">
        <v>12</v>
      </c>
      <c r="O4" s="1129">
        <v>13</v>
      </c>
      <c r="P4" s="1129">
        <v>14</v>
      </c>
      <c r="Q4" s="1129">
        <v>15</v>
      </c>
      <c r="R4" s="1129"/>
      <c r="S4" s="1129" t="s">
        <v>1025</v>
      </c>
      <c r="T4" s="1129" t="s">
        <v>1024</v>
      </c>
      <c r="U4" s="1129" t="s">
        <v>1023</v>
      </c>
      <c r="V4" s="1129" t="s">
        <v>1022</v>
      </c>
      <c r="W4" s="1148" t="s">
        <v>1021</v>
      </c>
    </row>
    <row r="5" spans="1:23" x14ac:dyDescent="0.25">
      <c r="A5" s="1137" t="s">
        <v>1020</v>
      </c>
      <c r="B5" s="1147">
        <v>56297</v>
      </c>
      <c r="C5" s="1147">
        <v>57452</v>
      </c>
      <c r="D5" s="1147">
        <v>59228</v>
      </c>
      <c r="E5" s="1147">
        <v>61007</v>
      </c>
      <c r="F5" s="1147">
        <v>58246</v>
      </c>
      <c r="G5" s="1147">
        <v>59776</v>
      </c>
      <c r="H5" s="1147">
        <v>59654</v>
      </c>
      <c r="I5" s="1147">
        <v>57256</v>
      </c>
      <c r="J5" s="1147">
        <v>56157</v>
      </c>
      <c r="K5" s="1147">
        <v>55742</v>
      </c>
      <c r="L5" s="1147">
        <v>54680</v>
      </c>
      <c r="M5" s="1147">
        <v>53042</v>
      </c>
      <c r="N5" s="1147">
        <v>52773</v>
      </c>
      <c r="O5" s="1147">
        <v>54991</v>
      </c>
      <c r="P5" s="1147">
        <v>56376</v>
      </c>
      <c r="Q5" s="1147">
        <v>58605</v>
      </c>
      <c r="R5" s="1139"/>
      <c r="S5" s="1147">
        <f>SUM(B5:Q5)</f>
        <v>911282</v>
      </c>
      <c r="T5" s="1147">
        <f>SUM(B5:G5)</f>
        <v>352006</v>
      </c>
      <c r="U5" s="1147">
        <f>SUM(F5:Q5)</f>
        <v>677298</v>
      </c>
      <c r="V5" s="1147">
        <f>SUM(I5:M5)</f>
        <v>276877</v>
      </c>
      <c r="W5" s="1146">
        <f>SUM(N5:Q5)</f>
        <v>222745</v>
      </c>
    </row>
    <row r="6" spans="1:23" x14ac:dyDescent="0.25">
      <c r="A6" s="1137" t="s">
        <v>1030</v>
      </c>
      <c r="B6" s="1138"/>
      <c r="C6" s="1138"/>
      <c r="D6" s="1138"/>
      <c r="E6" s="1138"/>
      <c r="F6" s="1138"/>
      <c r="G6" s="1138"/>
      <c r="H6" s="1138"/>
      <c r="I6" s="1138"/>
      <c r="J6" s="1138"/>
      <c r="K6" s="1138"/>
      <c r="L6" s="1138"/>
      <c r="M6" s="1138"/>
      <c r="N6" s="1138"/>
      <c r="O6" s="1138"/>
      <c r="P6" s="1138"/>
      <c r="Q6" s="1138"/>
      <c r="R6" s="1138"/>
      <c r="S6" s="1147"/>
      <c r="T6" s="1147"/>
      <c r="U6" s="1147"/>
      <c r="V6" s="1147"/>
      <c r="W6" s="1146"/>
    </row>
    <row r="7" spans="1:23" x14ac:dyDescent="0.25">
      <c r="A7" s="1137">
        <v>1</v>
      </c>
      <c r="B7" s="1135">
        <v>7140</v>
      </c>
      <c r="C7" s="1135">
        <v>7470</v>
      </c>
      <c r="D7" s="1135">
        <v>7447</v>
      </c>
      <c r="E7" s="1135">
        <v>7533</v>
      </c>
      <c r="F7" s="1135">
        <v>6591</v>
      </c>
      <c r="G7" s="1135">
        <v>6985</v>
      </c>
      <c r="H7" s="1135">
        <v>6966</v>
      </c>
      <c r="I7" s="1135">
        <v>6286</v>
      </c>
      <c r="J7" s="1135">
        <v>6176</v>
      </c>
      <c r="K7" s="1135">
        <v>5991</v>
      </c>
      <c r="L7" s="1135">
        <v>5795</v>
      </c>
      <c r="M7" s="1135">
        <v>5484</v>
      </c>
      <c r="N7" s="1135">
        <v>5483</v>
      </c>
      <c r="O7" s="1135">
        <v>5841</v>
      </c>
      <c r="P7" s="1135">
        <v>5878</v>
      </c>
      <c r="Q7" s="1135">
        <v>6054</v>
      </c>
      <c r="R7" s="1135"/>
      <c r="S7" s="1147">
        <f t="shared" ref="S7:S16" si="0">SUM(B7:Q7)</f>
        <v>103120</v>
      </c>
      <c r="T7" s="1147">
        <f t="shared" ref="T7:T16" si="1">SUM(B7:G7)</f>
        <v>43166</v>
      </c>
      <c r="U7" s="1147">
        <f t="shared" ref="U7:U16" si="2">SUM(F7:Q7)</f>
        <v>73530</v>
      </c>
      <c r="V7" s="1147">
        <f t="shared" ref="V7:V16" si="3">SUM(I7:M7)</f>
        <v>29732</v>
      </c>
      <c r="W7" s="1146">
        <f t="shared" ref="W7:W16" si="4">SUM(N7:Q7)</f>
        <v>23256</v>
      </c>
    </row>
    <row r="8" spans="1:23" x14ac:dyDescent="0.25">
      <c r="A8" s="1137">
        <v>2</v>
      </c>
      <c r="B8" s="1135">
        <v>6438</v>
      </c>
      <c r="C8" s="1135">
        <v>6662</v>
      </c>
      <c r="D8" s="1135">
        <v>6798</v>
      </c>
      <c r="E8" s="1135">
        <v>6657</v>
      </c>
      <c r="F8" s="1135">
        <v>6350</v>
      </c>
      <c r="G8" s="1135">
        <v>6375</v>
      </c>
      <c r="H8" s="1135">
        <v>6192</v>
      </c>
      <c r="I8" s="1135">
        <v>5906</v>
      </c>
      <c r="J8" s="1135">
        <v>5724</v>
      </c>
      <c r="K8" s="1135">
        <v>5538</v>
      </c>
      <c r="L8" s="1135">
        <v>5436</v>
      </c>
      <c r="M8" s="1135">
        <v>5105</v>
      </c>
      <c r="N8" s="1135">
        <v>5203</v>
      </c>
      <c r="O8" s="1135">
        <v>5434</v>
      </c>
      <c r="P8" s="1135">
        <v>5415</v>
      </c>
      <c r="Q8" s="1135">
        <v>5524</v>
      </c>
      <c r="R8" s="1135"/>
      <c r="S8" s="1147">
        <f t="shared" si="0"/>
        <v>94757</v>
      </c>
      <c r="T8" s="1147">
        <f t="shared" si="1"/>
        <v>39280</v>
      </c>
      <c r="U8" s="1147">
        <f t="shared" si="2"/>
        <v>68202</v>
      </c>
      <c r="V8" s="1147">
        <f t="shared" si="3"/>
        <v>27709</v>
      </c>
      <c r="W8" s="1146">
        <f t="shared" si="4"/>
        <v>21576</v>
      </c>
    </row>
    <row r="9" spans="1:23" x14ac:dyDescent="0.25">
      <c r="A9" s="1137">
        <v>3</v>
      </c>
      <c r="B9" s="1135">
        <v>5916</v>
      </c>
      <c r="C9" s="1135">
        <v>5940</v>
      </c>
      <c r="D9" s="1135">
        <v>6113</v>
      </c>
      <c r="E9" s="1135">
        <v>6160</v>
      </c>
      <c r="F9" s="1135">
        <v>5510</v>
      </c>
      <c r="G9" s="1135">
        <v>5802</v>
      </c>
      <c r="H9" s="1135">
        <v>5602</v>
      </c>
      <c r="I9" s="1135">
        <v>5361</v>
      </c>
      <c r="J9" s="1135">
        <v>5161</v>
      </c>
      <c r="K9" s="1135">
        <v>5166</v>
      </c>
      <c r="L9" s="1135">
        <v>4878</v>
      </c>
      <c r="M9" s="1135">
        <v>4907</v>
      </c>
      <c r="N9" s="1135">
        <v>4703</v>
      </c>
      <c r="O9" s="1135">
        <v>4936</v>
      </c>
      <c r="P9" s="1135">
        <v>5177</v>
      </c>
      <c r="Q9" s="1135">
        <v>5396</v>
      </c>
      <c r="R9" s="1135"/>
      <c r="S9" s="1147">
        <f t="shared" si="0"/>
        <v>86728</v>
      </c>
      <c r="T9" s="1147">
        <f t="shared" si="1"/>
        <v>35441</v>
      </c>
      <c r="U9" s="1147">
        <f t="shared" si="2"/>
        <v>62599</v>
      </c>
      <c r="V9" s="1147">
        <f t="shared" si="3"/>
        <v>25473</v>
      </c>
      <c r="W9" s="1146">
        <f t="shared" si="4"/>
        <v>20212</v>
      </c>
    </row>
    <row r="10" spans="1:23" x14ac:dyDescent="0.25">
      <c r="A10" s="1137">
        <v>4</v>
      </c>
      <c r="B10" s="1135">
        <v>5659</v>
      </c>
      <c r="C10" s="1135">
        <v>5705</v>
      </c>
      <c r="D10" s="1135">
        <v>5798</v>
      </c>
      <c r="E10" s="1135">
        <v>5709</v>
      </c>
      <c r="F10" s="1135">
        <v>5795</v>
      </c>
      <c r="G10" s="1135">
        <v>5639</v>
      </c>
      <c r="H10" s="1135">
        <v>5691</v>
      </c>
      <c r="I10" s="1135">
        <v>5394</v>
      </c>
      <c r="J10" s="1135">
        <v>5265</v>
      </c>
      <c r="K10" s="1135">
        <v>5021</v>
      </c>
      <c r="L10" s="1135">
        <v>5098</v>
      </c>
      <c r="M10" s="1135">
        <v>4995</v>
      </c>
      <c r="N10" s="1135">
        <v>5025</v>
      </c>
      <c r="O10" s="1135">
        <v>5111</v>
      </c>
      <c r="P10" s="1135">
        <v>5256</v>
      </c>
      <c r="Q10" s="1135">
        <v>5399</v>
      </c>
      <c r="R10" s="1135"/>
      <c r="S10" s="1147">
        <f t="shared" si="0"/>
        <v>86560</v>
      </c>
      <c r="T10" s="1147">
        <f t="shared" si="1"/>
        <v>34305</v>
      </c>
      <c r="U10" s="1147">
        <f t="shared" si="2"/>
        <v>63689</v>
      </c>
      <c r="V10" s="1147">
        <f t="shared" si="3"/>
        <v>25773</v>
      </c>
      <c r="W10" s="1146">
        <f t="shared" si="4"/>
        <v>20791</v>
      </c>
    </row>
    <row r="11" spans="1:23" x14ac:dyDescent="0.25">
      <c r="A11" s="1137">
        <v>5</v>
      </c>
      <c r="B11" s="1135">
        <v>5572</v>
      </c>
      <c r="C11" s="1135">
        <v>5636</v>
      </c>
      <c r="D11" s="1135">
        <v>5807</v>
      </c>
      <c r="E11" s="1135">
        <v>5898</v>
      </c>
      <c r="F11" s="1135">
        <v>5694</v>
      </c>
      <c r="G11" s="1135">
        <v>5743</v>
      </c>
      <c r="H11" s="1135">
        <v>5737</v>
      </c>
      <c r="I11" s="1135">
        <v>5526</v>
      </c>
      <c r="J11" s="1135">
        <v>5356</v>
      </c>
      <c r="K11" s="1135">
        <v>5439</v>
      </c>
      <c r="L11" s="1135">
        <v>5209</v>
      </c>
      <c r="M11" s="1135">
        <v>4976</v>
      </c>
      <c r="N11" s="1135">
        <v>5013</v>
      </c>
      <c r="O11" s="1135">
        <v>5093</v>
      </c>
      <c r="P11" s="1135">
        <v>5163</v>
      </c>
      <c r="Q11" s="1135">
        <v>5511</v>
      </c>
      <c r="R11" s="1135"/>
      <c r="S11" s="1147">
        <f t="shared" si="0"/>
        <v>87373</v>
      </c>
      <c r="T11" s="1147">
        <f t="shared" si="1"/>
        <v>34350</v>
      </c>
      <c r="U11" s="1147">
        <f t="shared" si="2"/>
        <v>64460</v>
      </c>
      <c r="V11" s="1147">
        <f t="shared" si="3"/>
        <v>26506</v>
      </c>
      <c r="W11" s="1146">
        <f t="shared" si="4"/>
        <v>20780</v>
      </c>
    </row>
    <row r="12" spans="1:23" x14ac:dyDescent="0.25">
      <c r="A12" s="1137">
        <v>6</v>
      </c>
      <c r="B12" s="1135">
        <v>5388</v>
      </c>
      <c r="C12" s="1135">
        <v>5506</v>
      </c>
      <c r="D12" s="1135">
        <v>5695</v>
      </c>
      <c r="E12" s="1135">
        <v>5864</v>
      </c>
      <c r="F12" s="1135">
        <v>5608</v>
      </c>
      <c r="G12" s="1135">
        <v>5780</v>
      </c>
      <c r="H12" s="1135">
        <v>5774</v>
      </c>
      <c r="I12" s="1135">
        <v>5567</v>
      </c>
      <c r="J12" s="1135">
        <v>5578</v>
      </c>
      <c r="K12" s="1135">
        <v>5592</v>
      </c>
      <c r="L12" s="1135">
        <v>5270</v>
      </c>
      <c r="M12" s="1135">
        <v>5343</v>
      </c>
      <c r="N12" s="1135">
        <v>5205</v>
      </c>
      <c r="O12" s="1135">
        <v>5399</v>
      </c>
      <c r="P12" s="1135">
        <v>5634</v>
      </c>
      <c r="Q12" s="1135">
        <v>5785</v>
      </c>
      <c r="R12" s="1135"/>
      <c r="S12" s="1147">
        <f t="shared" si="0"/>
        <v>88988</v>
      </c>
      <c r="T12" s="1147">
        <f t="shared" si="1"/>
        <v>33841</v>
      </c>
      <c r="U12" s="1147">
        <f t="shared" si="2"/>
        <v>66535</v>
      </c>
      <c r="V12" s="1147">
        <f t="shared" si="3"/>
        <v>27350</v>
      </c>
      <c r="W12" s="1146">
        <f t="shared" si="4"/>
        <v>22023</v>
      </c>
    </row>
    <row r="13" spans="1:23" x14ac:dyDescent="0.25">
      <c r="A13" s="1137">
        <v>7</v>
      </c>
      <c r="B13" s="1135">
        <v>5512</v>
      </c>
      <c r="C13" s="1135">
        <v>5656</v>
      </c>
      <c r="D13" s="1135">
        <v>5766</v>
      </c>
      <c r="E13" s="1135">
        <v>6081</v>
      </c>
      <c r="F13" s="1135">
        <v>5949</v>
      </c>
      <c r="G13" s="1135">
        <v>6171</v>
      </c>
      <c r="H13" s="1135">
        <v>6287</v>
      </c>
      <c r="I13" s="1135">
        <v>6041</v>
      </c>
      <c r="J13" s="1135">
        <v>6027</v>
      </c>
      <c r="K13" s="1135">
        <v>5997</v>
      </c>
      <c r="L13" s="1135">
        <v>5747</v>
      </c>
      <c r="M13" s="1135">
        <v>5720</v>
      </c>
      <c r="N13" s="1135">
        <v>5566</v>
      </c>
      <c r="O13" s="1135">
        <v>5826</v>
      </c>
      <c r="P13" s="1135">
        <v>6026</v>
      </c>
      <c r="Q13" s="1135">
        <v>6188</v>
      </c>
      <c r="R13" s="1135"/>
      <c r="S13" s="1147">
        <f t="shared" si="0"/>
        <v>94560</v>
      </c>
      <c r="T13" s="1147">
        <f t="shared" si="1"/>
        <v>35135</v>
      </c>
      <c r="U13" s="1147">
        <f t="shared" si="2"/>
        <v>71545</v>
      </c>
      <c r="V13" s="1147">
        <f t="shared" si="3"/>
        <v>29532</v>
      </c>
      <c r="W13" s="1146">
        <f t="shared" si="4"/>
        <v>23606</v>
      </c>
    </row>
    <row r="14" spans="1:23" x14ac:dyDescent="0.25">
      <c r="A14" s="1137">
        <v>8</v>
      </c>
      <c r="B14" s="1135">
        <v>5066</v>
      </c>
      <c r="C14" s="1135">
        <v>5316</v>
      </c>
      <c r="D14" s="1135">
        <v>5473</v>
      </c>
      <c r="E14" s="1135">
        <v>5919</v>
      </c>
      <c r="F14" s="1135">
        <v>5698</v>
      </c>
      <c r="G14" s="1135">
        <v>5844</v>
      </c>
      <c r="H14" s="1135">
        <v>5916</v>
      </c>
      <c r="I14" s="1135">
        <v>5851</v>
      </c>
      <c r="J14" s="1135">
        <v>5786</v>
      </c>
      <c r="K14" s="1135">
        <v>5753</v>
      </c>
      <c r="L14" s="1135">
        <v>5847</v>
      </c>
      <c r="M14" s="1135">
        <v>5529</v>
      </c>
      <c r="N14" s="1135">
        <v>5636</v>
      </c>
      <c r="O14" s="1135">
        <v>5780</v>
      </c>
      <c r="P14" s="1135">
        <v>5962</v>
      </c>
      <c r="Q14" s="1135">
        <v>6241</v>
      </c>
      <c r="R14" s="1135"/>
      <c r="S14" s="1147">
        <f t="shared" si="0"/>
        <v>91617</v>
      </c>
      <c r="T14" s="1147">
        <f t="shared" si="1"/>
        <v>33316</v>
      </c>
      <c r="U14" s="1147">
        <f t="shared" si="2"/>
        <v>69843</v>
      </c>
      <c r="V14" s="1147">
        <f t="shared" si="3"/>
        <v>28766</v>
      </c>
      <c r="W14" s="1146">
        <f t="shared" si="4"/>
        <v>23619</v>
      </c>
    </row>
    <row r="15" spans="1:23" x14ac:dyDescent="0.25">
      <c r="A15" s="1137">
        <v>9</v>
      </c>
      <c r="B15" s="1135">
        <v>5167</v>
      </c>
      <c r="C15" s="1135">
        <v>5048</v>
      </c>
      <c r="D15" s="1135">
        <v>5466</v>
      </c>
      <c r="E15" s="1135">
        <v>5924</v>
      </c>
      <c r="F15" s="1135">
        <v>5726</v>
      </c>
      <c r="G15" s="1135">
        <v>6064</v>
      </c>
      <c r="H15" s="1135">
        <v>6083</v>
      </c>
      <c r="I15" s="1135">
        <v>5915</v>
      </c>
      <c r="J15" s="1135">
        <v>5775</v>
      </c>
      <c r="K15" s="1135">
        <v>5850</v>
      </c>
      <c r="L15" s="1135">
        <v>5997</v>
      </c>
      <c r="M15" s="1135">
        <v>5712</v>
      </c>
      <c r="N15" s="1135">
        <v>5574</v>
      </c>
      <c r="O15" s="1135">
        <v>5891</v>
      </c>
      <c r="P15" s="1135">
        <v>6120</v>
      </c>
      <c r="Q15" s="1135">
        <v>6444</v>
      </c>
      <c r="R15" s="1135"/>
      <c r="S15" s="1147">
        <f t="shared" si="0"/>
        <v>92756</v>
      </c>
      <c r="T15" s="1147">
        <f t="shared" si="1"/>
        <v>33395</v>
      </c>
      <c r="U15" s="1147">
        <f t="shared" si="2"/>
        <v>71151</v>
      </c>
      <c r="V15" s="1147">
        <f t="shared" si="3"/>
        <v>29249</v>
      </c>
      <c r="W15" s="1146">
        <f t="shared" si="4"/>
        <v>24029</v>
      </c>
    </row>
    <row r="16" spans="1:23" x14ac:dyDescent="0.25">
      <c r="A16" s="1132">
        <v>10</v>
      </c>
      <c r="B16" s="1130">
        <v>4439</v>
      </c>
      <c r="C16" s="1130">
        <v>4513</v>
      </c>
      <c r="D16" s="1130">
        <v>4865</v>
      </c>
      <c r="E16" s="1130">
        <v>5262</v>
      </c>
      <c r="F16" s="1130">
        <v>5325</v>
      </c>
      <c r="G16" s="1130">
        <v>5373</v>
      </c>
      <c r="H16" s="1130">
        <v>5406</v>
      </c>
      <c r="I16" s="1130">
        <v>5409</v>
      </c>
      <c r="J16" s="1130">
        <v>5309</v>
      </c>
      <c r="K16" s="1130">
        <v>5395</v>
      </c>
      <c r="L16" s="1130">
        <v>5403</v>
      </c>
      <c r="M16" s="1130">
        <v>5271</v>
      </c>
      <c r="N16" s="1130">
        <v>5365</v>
      </c>
      <c r="O16" s="1130">
        <v>5680</v>
      </c>
      <c r="P16" s="1130">
        <v>5745</v>
      </c>
      <c r="Q16" s="1130">
        <v>6063</v>
      </c>
      <c r="R16" s="1130"/>
      <c r="S16" s="1145">
        <f t="shared" si="0"/>
        <v>84823</v>
      </c>
      <c r="T16" s="1145">
        <f t="shared" si="1"/>
        <v>29777</v>
      </c>
      <c r="U16" s="1145">
        <f t="shared" si="2"/>
        <v>65744</v>
      </c>
      <c r="V16" s="1145">
        <f t="shared" si="3"/>
        <v>26787</v>
      </c>
      <c r="W16" s="1144">
        <f t="shared" si="4"/>
        <v>22853</v>
      </c>
    </row>
    <row r="17" spans="1:23" x14ac:dyDescent="0.25">
      <c r="A17" t="s">
        <v>1012</v>
      </c>
    </row>
    <row r="18" spans="1:23" x14ac:dyDescent="0.25">
      <c r="A18" s="1126" t="s">
        <v>1029</v>
      </c>
    </row>
    <row r="22" spans="1:23" ht="15.75" x14ac:dyDescent="0.25">
      <c r="A22" s="1143" t="s">
        <v>1028</v>
      </c>
      <c r="B22" s="1143"/>
      <c r="C22" s="1143"/>
      <c r="D22" s="1143"/>
      <c r="E22" s="1143"/>
      <c r="F22" s="1143"/>
      <c r="G22" s="1143"/>
      <c r="H22" s="1143"/>
      <c r="I22" s="1143"/>
      <c r="J22" s="1143"/>
      <c r="K22" s="1143"/>
    </row>
    <row r="24" spans="1:23" x14ac:dyDescent="0.25">
      <c r="A24" s="1283" t="s">
        <v>1027</v>
      </c>
      <c r="B24" s="1281" t="s">
        <v>1026</v>
      </c>
      <c r="C24" s="1281"/>
      <c r="D24" s="1281"/>
      <c r="E24" s="1281"/>
      <c r="F24" s="1281"/>
      <c r="G24" s="1281"/>
      <c r="H24" s="1281"/>
      <c r="I24" s="1281"/>
      <c r="J24" s="1281"/>
      <c r="K24" s="1281"/>
      <c r="L24" s="1281"/>
      <c r="M24" s="1281"/>
      <c r="N24" s="1281"/>
      <c r="O24" s="1281"/>
      <c r="P24" s="1281"/>
      <c r="Q24" s="1281"/>
      <c r="R24" s="1281"/>
      <c r="S24" s="1281"/>
      <c r="T24" s="1281"/>
      <c r="U24" s="1281"/>
      <c r="V24" s="1281"/>
      <c r="W24" s="1282"/>
    </row>
    <row r="25" spans="1:23" x14ac:dyDescent="0.25">
      <c r="A25" s="1284"/>
      <c r="B25" s="1142">
        <v>0</v>
      </c>
      <c r="C25" s="1142">
        <v>1</v>
      </c>
      <c r="D25" s="1142">
        <v>2</v>
      </c>
      <c r="E25" s="1142">
        <v>3</v>
      </c>
      <c r="F25" s="1142">
        <v>4</v>
      </c>
      <c r="G25" s="1142">
        <v>5</v>
      </c>
      <c r="H25" s="1142">
        <v>6</v>
      </c>
      <c r="I25" s="1142">
        <v>7</v>
      </c>
      <c r="J25" s="1142">
        <v>8</v>
      </c>
      <c r="K25" s="1142">
        <v>9</v>
      </c>
      <c r="L25" s="1142">
        <v>10</v>
      </c>
      <c r="M25" s="1142">
        <v>11</v>
      </c>
      <c r="N25" s="1142">
        <v>12</v>
      </c>
      <c r="O25" s="1142">
        <v>13</v>
      </c>
      <c r="P25" s="1142">
        <v>14</v>
      </c>
      <c r="Q25" s="1142">
        <v>15</v>
      </c>
      <c r="R25" s="1142"/>
      <c r="S25" s="1141" t="s">
        <v>1025</v>
      </c>
      <c r="T25" s="1141" t="s">
        <v>1024</v>
      </c>
      <c r="U25" s="1141" t="s">
        <v>1023</v>
      </c>
      <c r="V25" s="1141" t="s">
        <v>1022</v>
      </c>
      <c r="W25" s="1140" t="s">
        <v>1021</v>
      </c>
    </row>
    <row r="26" spans="1:23" x14ac:dyDescent="0.25">
      <c r="A26" s="1137" t="s">
        <v>1020</v>
      </c>
      <c r="B26" s="1134">
        <v>56297</v>
      </c>
      <c r="C26" s="1134">
        <v>57452</v>
      </c>
      <c r="D26" s="1134">
        <v>59228</v>
      </c>
      <c r="E26" s="1134">
        <v>61007</v>
      </c>
      <c r="F26" s="1134">
        <v>58246</v>
      </c>
      <c r="G26" s="1134">
        <v>59776</v>
      </c>
      <c r="H26" s="1134">
        <v>59654</v>
      </c>
      <c r="I26" s="1134">
        <v>57256</v>
      </c>
      <c r="J26" s="1134">
        <v>56157</v>
      </c>
      <c r="K26" s="1134">
        <v>55742</v>
      </c>
      <c r="L26" s="1134">
        <v>54680</v>
      </c>
      <c r="M26" s="1134">
        <v>53042</v>
      </c>
      <c r="N26" s="1134">
        <v>52773</v>
      </c>
      <c r="O26" s="1134">
        <v>54991</v>
      </c>
      <c r="P26" s="1134">
        <v>56376</v>
      </c>
      <c r="Q26" s="1134">
        <v>58605</v>
      </c>
      <c r="R26" s="1139"/>
      <c r="S26" s="1134">
        <f>SUM(B26:Q26)</f>
        <v>911282</v>
      </c>
      <c r="T26" s="1134">
        <f>SUM(B26:G26)</f>
        <v>352006</v>
      </c>
      <c r="U26" s="1134">
        <f>SUM(F26:Q26)</f>
        <v>677298</v>
      </c>
      <c r="V26" s="288">
        <f>SUM(I26:M26)</f>
        <v>276877</v>
      </c>
      <c r="W26" s="1133">
        <f>SUM(N26:Q26)</f>
        <v>222745</v>
      </c>
    </row>
    <row r="27" spans="1:23" x14ac:dyDescent="0.25">
      <c r="A27" s="1137" t="s">
        <v>1019</v>
      </c>
      <c r="B27" s="1134"/>
      <c r="C27" s="1134"/>
      <c r="D27" s="1134"/>
      <c r="E27" s="1134"/>
      <c r="F27" s="1134"/>
      <c r="G27" s="1134"/>
      <c r="H27" s="1134"/>
      <c r="I27" s="1134"/>
      <c r="J27" s="1134"/>
      <c r="K27" s="1134"/>
      <c r="L27" s="1134"/>
      <c r="M27" s="1134"/>
      <c r="N27" s="1134"/>
      <c r="O27" s="1134"/>
      <c r="P27" s="1134"/>
      <c r="Q27" s="1134"/>
      <c r="R27" s="1138"/>
      <c r="S27" s="1134"/>
      <c r="T27" s="1134"/>
      <c r="U27" s="1134"/>
      <c r="V27" s="288"/>
      <c r="W27" s="1133"/>
    </row>
    <row r="28" spans="1:23" x14ac:dyDescent="0.25">
      <c r="A28" s="1137" t="s">
        <v>1018</v>
      </c>
      <c r="B28" s="1136">
        <v>20862</v>
      </c>
      <c r="C28" s="1136">
        <v>20909</v>
      </c>
      <c r="D28" s="1136">
        <v>21197</v>
      </c>
      <c r="E28" s="1136">
        <v>21243</v>
      </c>
      <c r="F28" s="1136">
        <v>19326</v>
      </c>
      <c r="G28" s="1136">
        <v>19608</v>
      </c>
      <c r="H28" s="1136">
        <v>19352</v>
      </c>
      <c r="I28" s="1136">
        <v>18046</v>
      </c>
      <c r="J28" s="1136">
        <v>17552</v>
      </c>
      <c r="K28" s="1136">
        <v>17176</v>
      </c>
      <c r="L28" s="1136">
        <v>16529</v>
      </c>
      <c r="M28" s="1136">
        <v>16121</v>
      </c>
      <c r="N28" s="1136">
        <v>16165</v>
      </c>
      <c r="O28" s="1136">
        <v>16910</v>
      </c>
      <c r="P28" s="1136">
        <v>17449</v>
      </c>
      <c r="Q28" s="1136">
        <v>17701</v>
      </c>
      <c r="R28" s="1135"/>
      <c r="S28" s="1134">
        <f t="shared" ref="S28:S33" si="5">SUM(B28:Q28)</f>
        <v>296146</v>
      </c>
      <c r="T28" s="1134">
        <f t="shared" ref="T28:T33" si="6">SUM(B28:G28)</f>
        <v>123145</v>
      </c>
      <c r="U28" s="1134">
        <f t="shared" ref="U28:U33" si="7">SUM(F28:Q28)</f>
        <v>211935</v>
      </c>
      <c r="V28" s="288">
        <f t="shared" ref="V28:V33" si="8">SUM(I28:M28)</f>
        <v>85424</v>
      </c>
      <c r="W28" s="1133">
        <f t="shared" ref="W28:W33" si="9">SUM(N28:Q28)</f>
        <v>68225</v>
      </c>
    </row>
    <row r="29" spans="1:23" x14ac:dyDescent="0.25">
      <c r="A29" s="1137" t="s">
        <v>1017</v>
      </c>
      <c r="B29" s="1136">
        <v>19744</v>
      </c>
      <c r="C29" s="1136">
        <v>20247</v>
      </c>
      <c r="D29" s="1136">
        <v>21080</v>
      </c>
      <c r="E29" s="1136">
        <v>21597</v>
      </c>
      <c r="F29" s="1136">
        <v>21021</v>
      </c>
      <c r="G29" s="1136">
        <v>21535</v>
      </c>
      <c r="H29" s="1136">
        <v>21441</v>
      </c>
      <c r="I29" s="1136">
        <v>20785</v>
      </c>
      <c r="J29" s="1136">
        <v>20479</v>
      </c>
      <c r="K29" s="1136">
        <v>20239</v>
      </c>
      <c r="L29" s="1136">
        <v>19874</v>
      </c>
      <c r="M29" s="1136">
        <v>19132</v>
      </c>
      <c r="N29" s="1136">
        <v>18961</v>
      </c>
      <c r="O29" s="1136">
        <v>19730</v>
      </c>
      <c r="P29" s="1136">
        <v>19953</v>
      </c>
      <c r="Q29" s="1136">
        <v>21155</v>
      </c>
      <c r="R29" s="1135"/>
      <c r="S29" s="1134">
        <f t="shared" si="5"/>
        <v>326973</v>
      </c>
      <c r="T29" s="1134">
        <f t="shared" si="6"/>
        <v>125224</v>
      </c>
      <c r="U29" s="1134">
        <f t="shared" si="7"/>
        <v>244305</v>
      </c>
      <c r="V29" s="288">
        <f t="shared" si="8"/>
        <v>100509</v>
      </c>
      <c r="W29" s="1133">
        <f t="shared" si="9"/>
        <v>79799</v>
      </c>
    </row>
    <row r="30" spans="1:23" x14ac:dyDescent="0.25">
      <c r="A30" s="1137" t="s">
        <v>1016</v>
      </c>
      <c r="B30" s="1136">
        <v>4866</v>
      </c>
      <c r="C30" s="1136">
        <v>4986</v>
      </c>
      <c r="D30" s="1136">
        <v>5301</v>
      </c>
      <c r="E30" s="1136">
        <v>5635</v>
      </c>
      <c r="F30" s="1136">
        <v>5375</v>
      </c>
      <c r="G30" s="1136">
        <v>5608</v>
      </c>
      <c r="H30" s="1136">
        <v>5614</v>
      </c>
      <c r="I30" s="1136">
        <v>5397</v>
      </c>
      <c r="J30" s="1136">
        <v>5251</v>
      </c>
      <c r="K30" s="1136">
        <v>5455</v>
      </c>
      <c r="L30" s="1136">
        <v>5364</v>
      </c>
      <c r="M30" s="1136">
        <v>5221</v>
      </c>
      <c r="N30" s="1136">
        <v>5188</v>
      </c>
      <c r="O30" s="1136">
        <v>5470</v>
      </c>
      <c r="P30" s="1136">
        <v>5674</v>
      </c>
      <c r="Q30" s="1136">
        <v>5667</v>
      </c>
      <c r="R30" s="1135"/>
      <c r="S30" s="1134">
        <f t="shared" si="5"/>
        <v>86072</v>
      </c>
      <c r="T30" s="1134">
        <f t="shared" si="6"/>
        <v>31771</v>
      </c>
      <c r="U30" s="1134">
        <f t="shared" si="7"/>
        <v>65284</v>
      </c>
      <c r="V30" s="288">
        <f t="shared" si="8"/>
        <v>26688</v>
      </c>
      <c r="W30" s="1133">
        <f t="shared" si="9"/>
        <v>21999</v>
      </c>
    </row>
    <row r="31" spans="1:23" x14ac:dyDescent="0.25">
      <c r="A31" s="1137" t="s">
        <v>1015</v>
      </c>
      <c r="B31" s="1136">
        <v>1657</v>
      </c>
      <c r="C31" s="1136">
        <v>1777</v>
      </c>
      <c r="D31" s="1136">
        <v>1920</v>
      </c>
      <c r="E31" s="1136">
        <v>1833</v>
      </c>
      <c r="F31" s="1136">
        <v>1863</v>
      </c>
      <c r="G31" s="1136">
        <v>1918</v>
      </c>
      <c r="H31" s="1136">
        <v>1849</v>
      </c>
      <c r="I31" s="1136">
        <v>1830</v>
      </c>
      <c r="J31" s="1136">
        <v>1809</v>
      </c>
      <c r="K31" s="1136">
        <v>1810</v>
      </c>
      <c r="L31" s="1136">
        <v>1776</v>
      </c>
      <c r="M31" s="1136">
        <v>1781</v>
      </c>
      <c r="N31" s="1136">
        <v>1702</v>
      </c>
      <c r="O31" s="1136">
        <v>1830</v>
      </c>
      <c r="P31" s="1136">
        <v>1901</v>
      </c>
      <c r="Q31" s="1136">
        <v>2020</v>
      </c>
      <c r="R31" s="1135"/>
      <c r="S31" s="1134">
        <f t="shared" si="5"/>
        <v>29276</v>
      </c>
      <c r="T31" s="1134">
        <f t="shared" si="6"/>
        <v>10968</v>
      </c>
      <c r="U31" s="1134">
        <f t="shared" si="7"/>
        <v>22089</v>
      </c>
      <c r="V31" s="288">
        <f t="shared" si="8"/>
        <v>9006</v>
      </c>
      <c r="W31" s="1133">
        <f t="shared" si="9"/>
        <v>7453</v>
      </c>
    </row>
    <row r="32" spans="1:23" x14ac:dyDescent="0.25">
      <c r="A32" s="1137" t="s">
        <v>1014</v>
      </c>
      <c r="B32" s="1136">
        <v>6480</v>
      </c>
      <c r="C32" s="1136">
        <v>6759</v>
      </c>
      <c r="D32" s="1136">
        <v>6843</v>
      </c>
      <c r="E32" s="1136">
        <v>7499</v>
      </c>
      <c r="F32" s="1136">
        <v>7382</v>
      </c>
      <c r="G32" s="1136">
        <v>7647</v>
      </c>
      <c r="H32" s="1136">
        <v>8012</v>
      </c>
      <c r="I32" s="1136">
        <v>7771</v>
      </c>
      <c r="J32" s="1136">
        <v>7652</v>
      </c>
      <c r="K32" s="1136">
        <v>7534</v>
      </c>
      <c r="L32" s="1136">
        <v>7607</v>
      </c>
      <c r="M32" s="1136">
        <v>7420</v>
      </c>
      <c r="N32" s="1136">
        <v>7274</v>
      </c>
      <c r="O32" s="1136">
        <v>7558</v>
      </c>
      <c r="P32" s="1136">
        <v>7758</v>
      </c>
      <c r="Q32" s="1136">
        <v>8117</v>
      </c>
      <c r="R32" s="1135"/>
      <c r="S32" s="1134">
        <f t="shared" si="5"/>
        <v>119313</v>
      </c>
      <c r="T32" s="1134">
        <f t="shared" si="6"/>
        <v>42610</v>
      </c>
      <c r="U32" s="1134">
        <f t="shared" si="7"/>
        <v>91732</v>
      </c>
      <c r="V32" s="288">
        <f t="shared" si="8"/>
        <v>37984</v>
      </c>
      <c r="W32" s="1133">
        <f t="shared" si="9"/>
        <v>30707</v>
      </c>
    </row>
    <row r="33" spans="1:23" x14ac:dyDescent="0.25">
      <c r="A33" s="1132" t="s">
        <v>1013</v>
      </c>
      <c r="B33" s="1131">
        <v>2688</v>
      </c>
      <c r="C33" s="1131">
        <v>2774</v>
      </c>
      <c r="D33" s="1131">
        <v>2887</v>
      </c>
      <c r="E33" s="1131">
        <v>3200</v>
      </c>
      <c r="F33" s="1131">
        <v>3279</v>
      </c>
      <c r="G33" s="1131">
        <v>3460</v>
      </c>
      <c r="H33" s="1131">
        <v>3386</v>
      </c>
      <c r="I33" s="1131">
        <v>3427</v>
      </c>
      <c r="J33" s="1131">
        <v>3414</v>
      </c>
      <c r="K33" s="1131">
        <v>3528</v>
      </c>
      <c r="L33" s="1131">
        <v>3530</v>
      </c>
      <c r="M33" s="1131">
        <v>3367</v>
      </c>
      <c r="N33" s="1131">
        <v>3483</v>
      </c>
      <c r="O33" s="1131">
        <v>3493</v>
      </c>
      <c r="P33" s="1131">
        <v>3641</v>
      </c>
      <c r="Q33" s="1131">
        <v>3945</v>
      </c>
      <c r="R33" s="1130"/>
      <c r="S33" s="1129">
        <f t="shared" si="5"/>
        <v>53502</v>
      </c>
      <c r="T33" s="1129">
        <f t="shared" si="6"/>
        <v>18288</v>
      </c>
      <c r="U33" s="1129">
        <f t="shared" si="7"/>
        <v>41953</v>
      </c>
      <c r="V33" s="1128">
        <f t="shared" si="8"/>
        <v>17266</v>
      </c>
      <c r="W33" s="1127">
        <f t="shared" si="9"/>
        <v>14562</v>
      </c>
    </row>
    <row r="34" spans="1:23" x14ac:dyDescent="0.25">
      <c r="A34" t="s">
        <v>1012</v>
      </c>
    </row>
    <row r="35" spans="1:23" x14ac:dyDescent="0.25">
      <c r="A35" s="1126" t="s">
        <v>1011</v>
      </c>
    </row>
    <row r="38" spans="1:23" ht="15.75" x14ac:dyDescent="0.25">
      <c r="A38" s="1151" t="s">
        <v>1034</v>
      </c>
      <c r="B38" s="1151"/>
      <c r="C38" s="1151"/>
      <c r="D38" s="1151"/>
      <c r="E38" s="1151"/>
      <c r="F38" s="1151"/>
      <c r="G38" s="1151"/>
      <c r="H38" s="1151"/>
      <c r="I38" s="1151"/>
      <c r="J38" s="1151"/>
      <c r="K38" s="1151"/>
    </row>
    <row r="39" spans="1:23" ht="15.75" x14ac:dyDescent="0.25">
      <c r="A39" s="1151"/>
      <c r="B39" s="1151"/>
      <c r="C39" s="1151"/>
      <c r="D39" s="1151"/>
      <c r="E39" s="1151"/>
      <c r="F39" s="1151"/>
      <c r="G39" s="1151"/>
      <c r="H39" s="1151"/>
      <c r="I39" s="1151"/>
      <c r="J39" s="1151"/>
      <c r="K39" s="1151"/>
    </row>
    <row r="40" spans="1:23" x14ac:dyDescent="0.25">
      <c r="A40" s="344"/>
      <c r="B40" s="1281" t="s">
        <v>1026</v>
      </c>
      <c r="C40" s="1281"/>
      <c r="D40" s="1281"/>
      <c r="E40" s="1281"/>
      <c r="F40" s="1281"/>
      <c r="G40" s="1281"/>
      <c r="H40" s="1281"/>
      <c r="I40" s="1281"/>
      <c r="J40" s="1281"/>
      <c r="K40" s="1281"/>
      <c r="L40" s="1281"/>
      <c r="M40" s="1281"/>
      <c r="N40" s="1281"/>
      <c r="O40" s="1281"/>
      <c r="P40" s="1281"/>
      <c r="Q40" s="1282"/>
      <c r="R40" s="59"/>
      <c r="S40" s="59"/>
    </row>
    <row r="41" spans="1:23" x14ac:dyDescent="0.25">
      <c r="A41" s="1152" t="s">
        <v>1035</v>
      </c>
      <c r="B41" s="1153">
        <v>0</v>
      </c>
      <c r="C41" s="1153">
        <v>1</v>
      </c>
      <c r="D41" s="1153">
        <v>2</v>
      </c>
      <c r="E41" s="1153">
        <v>3</v>
      </c>
      <c r="F41" s="1153">
        <v>4</v>
      </c>
      <c r="G41" s="1153">
        <v>5</v>
      </c>
      <c r="H41" s="1153">
        <v>6</v>
      </c>
      <c r="I41" s="1153">
        <v>7</v>
      </c>
      <c r="J41" s="1153">
        <v>8</v>
      </c>
      <c r="K41" s="1153">
        <v>9</v>
      </c>
      <c r="L41" s="1153">
        <v>10</v>
      </c>
      <c r="M41" s="1153">
        <v>11</v>
      </c>
      <c r="N41" s="1153">
        <v>12</v>
      </c>
      <c r="O41" s="1153">
        <v>13</v>
      </c>
      <c r="P41" s="1153">
        <v>14</v>
      </c>
      <c r="Q41" s="1154">
        <v>15</v>
      </c>
      <c r="R41" s="59"/>
      <c r="S41" s="59"/>
    </row>
    <row r="42" spans="1:23" x14ac:dyDescent="0.25">
      <c r="A42" s="1155" t="s">
        <v>42</v>
      </c>
      <c r="B42" s="1156">
        <v>56183</v>
      </c>
      <c r="C42" s="1156">
        <v>57384</v>
      </c>
      <c r="D42" s="1156">
        <v>59003</v>
      </c>
      <c r="E42" s="1156">
        <v>61001</v>
      </c>
      <c r="F42" s="1156">
        <v>58286</v>
      </c>
      <c r="G42" s="1156">
        <v>59796</v>
      </c>
      <c r="H42" s="1156">
        <v>59709</v>
      </c>
      <c r="I42" s="1156">
        <v>57299</v>
      </c>
      <c r="J42" s="1156">
        <v>56156</v>
      </c>
      <c r="K42" s="1156">
        <v>55761</v>
      </c>
      <c r="L42" s="1156">
        <v>54683</v>
      </c>
      <c r="M42" s="1156">
        <v>53049</v>
      </c>
      <c r="N42" s="1156">
        <v>52784</v>
      </c>
      <c r="O42" s="1156">
        <v>55000</v>
      </c>
      <c r="P42" s="1156">
        <v>56383</v>
      </c>
      <c r="Q42" s="1157">
        <v>58564</v>
      </c>
      <c r="R42" s="59"/>
      <c r="S42" s="59"/>
    </row>
    <row r="43" spans="1:23" x14ac:dyDescent="0.25">
      <c r="A43" s="1158" t="s">
        <v>311</v>
      </c>
      <c r="B43" s="1156">
        <v>2560</v>
      </c>
      <c r="C43" s="1156">
        <v>2466</v>
      </c>
      <c r="D43" s="1156">
        <v>2523</v>
      </c>
      <c r="E43" s="1156">
        <v>2400</v>
      </c>
      <c r="F43" s="1156">
        <v>2349</v>
      </c>
      <c r="G43" s="1156">
        <v>2270</v>
      </c>
      <c r="H43" s="1156">
        <v>2200</v>
      </c>
      <c r="I43" s="1156">
        <v>2061</v>
      </c>
      <c r="J43" s="1156">
        <v>1982</v>
      </c>
      <c r="K43" s="1156">
        <v>1906</v>
      </c>
      <c r="L43" s="1156">
        <v>1777</v>
      </c>
      <c r="M43" s="1156">
        <v>1742</v>
      </c>
      <c r="N43" s="1156">
        <v>1747</v>
      </c>
      <c r="O43" s="1156">
        <v>1769</v>
      </c>
      <c r="P43" s="1156">
        <v>1884</v>
      </c>
      <c r="Q43" s="1157">
        <v>1875</v>
      </c>
      <c r="R43" s="59"/>
      <c r="S43" s="59"/>
    </row>
    <row r="44" spans="1:23" x14ac:dyDescent="0.25">
      <c r="A44" s="1158" t="s">
        <v>312</v>
      </c>
      <c r="B44" s="1156">
        <v>2873</v>
      </c>
      <c r="C44" s="1156">
        <v>2906</v>
      </c>
      <c r="D44" s="1156">
        <v>3010</v>
      </c>
      <c r="E44" s="1156">
        <v>3264</v>
      </c>
      <c r="F44" s="1156">
        <v>3356</v>
      </c>
      <c r="G44" s="1156">
        <v>3331</v>
      </c>
      <c r="H44" s="1156">
        <v>3262</v>
      </c>
      <c r="I44" s="1156">
        <v>3120</v>
      </c>
      <c r="J44" s="1156">
        <v>3088</v>
      </c>
      <c r="K44" s="1156">
        <v>2941</v>
      </c>
      <c r="L44" s="1156">
        <v>2910</v>
      </c>
      <c r="M44" s="1156">
        <v>2887</v>
      </c>
      <c r="N44" s="1156">
        <v>2820</v>
      </c>
      <c r="O44" s="1156">
        <v>2823</v>
      </c>
      <c r="P44" s="1156">
        <v>3014</v>
      </c>
      <c r="Q44" s="1157">
        <v>3064</v>
      </c>
      <c r="R44" s="59"/>
      <c r="S44" s="59"/>
    </row>
    <row r="45" spans="1:23" x14ac:dyDescent="0.25">
      <c r="A45" s="1158" t="s">
        <v>313</v>
      </c>
      <c r="B45" s="1156">
        <v>1135</v>
      </c>
      <c r="C45" s="1156">
        <v>1192</v>
      </c>
      <c r="D45" s="1156">
        <v>1163</v>
      </c>
      <c r="E45" s="1156">
        <v>1200</v>
      </c>
      <c r="F45" s="1156">
        <v>1229</v>
      </c>
      <c r="G45" s="1156">
        <v>1210</v>
      </c>
      <c r="H45" s="1156">
        <v>1291</v>
      </c>
      <c r="I45" s="1156">
        <v>1207</v>
      </c>
      <c r="J45" s="1156">
        <v>1185</v>
      </c>
      <c r="K45" s="1156">
        <v>1234</v>
      </c>
      <c r="L45" s="1156">
        <v>1273</v>
      </c>
      <c r="M45" s="1156">
        <v>1216</v>
      </c>
      <c r="N45" s="1156">
        <v>1196</v>
      </c>
      <c r="O45" s="1156">
        <v>1317</v>
      </c>
      <c r="P45" s="1156">
        <v>1302</v>
      </c>
      <c r="Q45" s="1157">
        <v>1326</v>
      </c>
      <c r="R45" s="59"/>
      <c r="S45" s="59"/>
    </row>
    <row r="46" spans="1:23" x14ac:dyDescent="0.25">
      <c r="A46" s="1158" t="s">
        <v>314</v>
      </c>
      <c r="B46" s="1156">
        <v>721</v>
      </c>
      <c r="C46" s="1156">
        <v>735</v>
      </c>
      <c r="D46" s="1156">
        <v>842</v>
      </c>
      <c r="E46" s="1156">
        <v>830</v>
      </c>
      <c r="F46" s="1156">
        <v>833</v>
      </c>
      <c r="G46" s="1156">
        <v>867</v>
      </c>
      <c r="H46" s="1156">
        <v>877</v>
      </c>
      <c r="I46" s="1156">
        <v>829</v>
      </c>
      <c r="J46" s="1156">
        <v>856</v>
      </c>
      <c r="K46" s="1156">
        <v>871</v>
      </c>
      <c r="L46" s="1156">
        <v>909</v>
      </c>
      <c r="M46" s="1156">
        <v>796</v>
      </c>
      <c r="N46" s="1156">
        <v>853</v>
      </c>
      <c r="O46" s="1156">
        <v>840</v>
      </c>
      <c r="P46" s="1156">
        <v>895</v>
      </c>
      <c r="Q46" s="1157">
        <v>1021</v>
      </c>
      <c r="R46" s="59"/>
      <c r="S46" s="59"/>
    </row>
    <row r="47" spans="1:23" x14ac:dyDescent="0.25">
      <c r="A47" s="1158" t="s">
        <v>315</v>
      </c>
      <c r="B47" s="1156">
        <v>518</v>
      </c>
      <c r="C47" s="1156">
        <v>602</v>
      </c>
      <c r="D47" s="1156">
        <v>618</v>
      </c>
      <c r="E47" s="1156">
        <v>575</v>
      </c>
      <c r="F47" s="1156">
        <v>544</v>
      </c>
      <c r="G47" s="1156">
        <v>545</v>
      </c>
      <c r="H47" s="1156">
        <v>635</v>
      </c>
      <c r="I47" s="1156">
        <v>562</v>
      </c>
      <c r="J47" s="1156">
        <v>558</v>
      </c>
      <c r="K47" s="1156">
        <v>541</v>
      </c>
      <c r="L47" s="1156">
        <v>542</v>
      </c>
      <c r="M47" s="1156">
        <v>516</v>
      </c>
      <c r="N47" s="1156">
        <v>558</v>
      </c>
      <c r="O47" s="1156">
        <v>564</v>
      </c>
      <c r="P47" s="1156">
        <v>607</v>
      </c>
      <c r="Q47" s="1157">
        <v>602</v>
      </c>
      <c r="R47" s="59"/>
      <c r="S47" s="59"/>
    </row>
    <row r="48" spans="1:23" x14ac:dyDescent="0.25">
      <c r="A48" s="1158" t="s">
        <v>316</v>
      </c>
      <c r="B48" s="1156">
        <v>1293</v>
      </c>
      <c r="C48" s="1156">
        <v>1384</v>
      </c>
      <c r="D48" s="1156">
        <v>1380</v>
      </c>
      <c r="E48" s="1156">
        <v>1536</v>
      </c>
      <c r="F48" s="1156">
        <v>1540</v>
      </c>
      <c r="G48" s="1156">
        <v>1527</v>
      </c>
      <c r="H48" s="1156">
        <v>1548</v>
      </c>
      <c r="I48" s="1156">
        <v>1593</v>
      </c>
      <c r="J48" s="1156">
        <v>1554</v>
      </c>
      <c r="K48" s="1156">
        <v>1563</v>
      </c>
      <c r="L48" s="1156">
        <v>1488</v>
      </c>
      <c r="M48" s="1156">
        <v>1495</v>
      </c>
      <c r="N48" s="1156">
        <v>1397</v>
      </c>
      <c r="O48" s="1156">
        <v>1502</v>
      </c>
      <c r="P48" s="1156">
        <v>1515</v>
      </c>
      <c r="Q48" s="1157">
        <v>1612</v>
      </c>
      <c r="R48" s="59"/>
      <c r="S48" s="59"/>
    </row>
    <row r="49" spans="1:19" x14ac:dyDescent="0.25">
      <c r="A49" s="1158" t="s">
        <v>317</v>
      </c>
      <c r="B49" s="1156">
        <v>1596</v>
      </c>
      <c r="C49" s="1156">
        <v>1654</v>
      </c>
      <c r="D49" s="1156">
        <v>1750</v>
      </c>
      <c r="E49" s="1156">
        <v>1655</v>
      </c>
      <c r="F49" s="1156">
        <v>1521</v>
      </c>
      <c r="G49" s="1156">
        <v>1583</v>
      </c>
      <c r="H49" s="1156">
        <v>1505</v>
      </c>
      <c r="I49" s="1156">
        <v>1442</v>
      </c>
      <c r="J49" s="1156">
        <v>1406</v>
      </c>
      <c r="K49" s="1156">
        <v>1469</v>
      </c>
      <c r="L49" s="1156">
        <v>1347</v>
      </c>
      <c r="M49" s="1156">
        <v>1333</v>
      </c>
      <c r="N49" s="1156">
        <v>1318</v>
      </c>
      <c r="O49" s="1156">
        <v>1346</v>
      </c>
      <c r="P49" s="1156">
        <v>1400</v>
      </c>
      <c r="Q49" s="1157">
        <v>1391</v>
      </c>
      <c r="R49" s="59"/>
      <c r="S49" s="59"/>
    </row>
    <row r="50" spans="1:19" x14ac:dyDescent="0.25">
      <c r="A50" s="1158" t="s">
        <v>318</v>
      </c>
      <c r="B50" s="1156">
        <v>1247</v>
      </c>
      <c r="C50" s="1156">
        <v>1328</v>
      </c>
      <c r="D50" s="1156">
        <v>1424</v>
      </c>
      <c r="E50" s="1156">
        <v>1400</v>
      </c>
      <c r="F50" s="1156">
        <v>1311</v>
      </c>
      <c r="G50" s="1156">
        <v>1387</v>
      </c>
      <c r="H50" s="1156">
        <v>1358</v>
      </c>
      <c r="I50" s="1156">
        <v>1310</v>
      </c>
      <c r="J50" s="1156">
        <v>1302</v>
      </c>
      <c r="K50" s="1156">
        <v>1287</v>
      </c>
      <c r="L50" s="1156">
        <v>1322</v>
      </c>
      <c r="M50" s="1156">
        <v>1226</v>
      </c>
      <c r="N50" s="1156">
        <v>1268</v>
      </c>
      <c r="O50" s="1156">
        <v>1286</v>
      </c>
      <c r="P50" s="1156">
        <v>1349</v>
      </c>
      <c r="Q50" s="1157">
        <v>1364</v>
      </c>
      <c r="R50" s="59"/>
      <c r="S50" s="59"/>
    </row>
    <row r="51" spans="1:19" x14ac:dyDescent="0.25">
      <c r="A51" s="1158" t="s">
        <v>319</v>
      </c>
      <c r="B51" s="1156">
        <v>996</v>
      </c>
      <c r="C51" s="1156">
        <v>990</v>
      </c>
      <c r="D51" s="1156">
        <v>983</v>
      </c>
      <c r="E51" s="1156">
        <v>1221</v>
      </c>
      <c r="F51" s="1156">
        <v>1085</v>
      </c>
      <c r="G51" s="1156">
        <v>1163</v>
      </c>
      <c r="H51" s="1156">
        <v>1186</v>
      </c>
      <c r="I51" s="1156">
        <v>1095</v>
      </c>
      <c r="J51" s="1156">
        <v>1200</v>
      </c>
      <c r="K51" s="1156">
        <v>1202</v>
      </c>
      <c r="L51" s="1156">
        <v>1173</v>
      </c>
      <c r="M51" s="1156">
        <v>1139</v>
      </c>
      <c r="N51" s="1156">
        <v>1176</v>
      </c>
      <c r="O51" s="1156">
        <v>1231</v>
      </c>
      <c r="P51" s="1156">
        <v>1242</v>
      </c>
      <c r="Q51" s="1157">
        <v>1302</v>
      </c>
      <c r="R51" s="59"/>
      <c r="S51" s="59"/>
    </row>
    <row r="52" spans="1:19" x14ac:dyDescent="0.25">
      <c r="A52" s="1158" t="s">
        <v>320</v>
      </c>
      <c r="B52" s="1156">
        <v>1051</v>
      </c>
      <c r="C52" s="1156">
        <v>1110</v>
      </c>
      <c r="D52" s="1156">
        <v>1183</v>
      </c>
      <c r="E52" s="1156">
        <v>1291</v>
      </c>
      <c r="F52" s="1156">
        <v>1208</v>
      </c>
      <c r="G52" s="1156">
        <v>1252</v>
      </c>
      <c r="H52" s="1156">
        <v>1288</v>
      </c>
      <c r="I52" s="1156">
        <v>1232</v>
      </c>
      <c r="J52" s="1156">
        <v>1243</v>
      </c>
      <c r="K52" s="1156">
        <v>1168</v>
      </c>
      <c r="L52" s="1156">
        <v>1189</v>
      </c>
      <c r="M52" s="1156">
        <v>1036</v>
      </c>
      <c r="N52" s="1156">
        <v>1107</v>
      </c>
      <c r="O52" s="1156">
        <v>1133</v>
      </c>
      <c r="P52" s="1156">
        <v>1173</v>
      </c>
      <c r="Q52" s="1157">
        <v>1143</v>
      </c>
      <c r="R52" s="59"/>
      <c r="S52" s="59"/>
    </row>
    <row r="53" spans="1:19" x14ac:dyDescent="0.25">
      <c r="A53" s="1158" t="s">
        <v>321</v>
      </c>
      <c r="B53" s="1156">
        <v>897</v>
      </c>
      <c r="C53" s="1156">
        <v>971</v>
      </c>
      <c r="D53" s="1156">
        <v>1047</v>
      </c>
      <c r="E53" s="1156">
        <v>1179</v>
      </c>
      <c r="F53" s="1156">
        <v>1163</v>
      </c>
      <c r="G53" s="1156">
        <v>1127</v>
      </c>
      <c r="H53" s="1156">
        <v>1166</v>
      </c>
      <c r="I53" s="1156">
        <v>1168</v>
      </c>
      <c r="J53" s="1156">
        <v>1128</v>
      </c>
      <c r="K53" s="1156">
        <v>1205</v>
      </c>
      <c r="L53" s="1156">
        <v>1181</v>
      </c>
      <c r="M53" s="1156">
        <v>1147</v>
      </c>
      <c r="N53" s="1156">
        <v>1171</v>
      </c>
      <c r="O53" s="1156">
        <v>1186</v>
      </c>
      <c r="P53" s="1156">
        <v>1240</v>
      </c>
      <c r="Q53" s="1157">
        <v>1230</v>
      </c>
      <c r="R53" s="59"/>
      <c r="S53" s="59"/>
    </row>
    <row r="54" spans="1:19" x14ac:dyDescent="0.25">
      <c r="A54" s="1158" t="s">
        <v>322</v>
      </c>
      <c r="B54" s="1156">
        <v>5527</v>
      </c>
      <c r="C54" s="1156">
        <v>5408</v>
      </c>
      <c r="D54" s="1156">
        <v>5374</v>
      </c>
      <c r="E54" s="1156">
        <v>5678</v>
      </c>
      <c r="F54" s="1156">
        <v>5046</v>
      </c>
      <c r="G54" s="1156">
        <v>5286</v>
      </c>
      <c r="H54" s="1156">
        <v>5156</v>
      </c>
      <c r="I54" s="1156">
        <v>4648</v>
      </c>
      <c r="J54" s="1156">
        <v>4452</v>
      </c>
      <c r="K54" s="1156">
        <v>4217</v>
      </c>
      <c r="L54" s="1156">
        <v>4017</v>
      </c>
      <c r="M54" s="1156">
        <v>3981</v>
      </c>
      <c r="N54" s="1156">
        <v>4036</v>
      </c>
      <c r="O54" s="1156">
        <v>3966</v>
      </c>
      <c r="P54" s="1156">
        <v>4201</v>
      </c>
      <c r="Q54" s="1157">
        <v>4336</v>
      </c>
      <c r="R54" s="59"/>
      <c r="S54" s="59"/>
    </row>
    <row r="55" spans="1:19" x14ac:dyDescent="0.25">
      <c r="A55" s="1158" t="s">
        <v>323</v>
      </c>
      <c r="B55" s="1156">
        <v>1680</v>
      </c>
      <c r="C55" s="1156">
        <v>1682</v>
      </c>
      <c r="D55" s="1156">
        <v>1870</v>
      </c>
      <c r="E55" s="1156">
        <v>1824</v>
      </c>
      <c r="F55" s="1156">
        <v>1891</v>
      </c>
      <c r="G55" s="1156">
        <v>1929</v>
      </c>
      <c r="H55" s="1156">
        <v>1862</v>
      </c>
      <c r="I55" s="1156">
        <v>1863</v>
      </c>
      <c r="J55" s="1156">
        <v>1777</v>
      </c>
      <c r="K55" s="1156">
        <v>1794</v>
      </c>
      <c r="L55" s="1156">
        <v>1694</v>
      </c>
      <c r="M55" s="1156">
        <v>1699</v>
      </c>
      <c r="N55" s="1156">
        <v>1611</v>
      </c>
      <c r="O55" s="1156">
        <v>1651</v>
      </c>
      <c r="P55" s="1156">
        <v>1696</v>
      </c>
      <c r="Q55" s="1157">
        <v>1765</v>
      </c>
      <c r="R55" s="59"/>
      <c r="S55" s="59"/>
    </row>
    <row r="56" spans="1:19" x14ac:dyDescent="0.25">
      <c r="A56" s="1158" t="s">
        <v>324</v>
      </c>
      <c r="B56" s="1156">
        <v>3866</v>
      </c>
      <c r="C56" s="1156">
        <v>3974</v>
      </c>
      <c r="D56" s="1156">
        <v>4076</v>
      </c>
      <c r="E56" s="1156">
        <v>4340</v>
      </c>
      <c r="F56" s="1156">
        <v>4222</v>
      </c>
      <c r="G56" s="1156">
        <v>4282</v>
      </c>
      <c r="H56" s="1156">
        <v>4234</v>
      </c>
      <c r="I56" s="1156">
        <v>3994</v>
      </c>
      <c r="J56" s="1156">
        <v>4024</v>
      </c>
      <c r="K56" s="1156">
        <v>3954</v>
      </c>
      <c r="L56" s="1156">
        <v>3884</v>
      </c>
      <c r="M56" s="1156">
        <v>3761</v>
      </c>
      <c r="N56" s="1156">
        <v>3645</v>
      </c>
      <c r="O56" s="1156">
        <v>3907</v>
      </c>
      <c r="P56" s="1156">
        <v>3765</v>
      </c>
      <c r="Q56" s="1157">
        <v>4142</v>
      </c>
      <c r="R56" s="59"/>
      <c r="S56" s="59"/>
    </row>
    <row r="57" spans="1:19" x14ac:dyDescent="0.25">
      <c r="A57" s="1158" t="s">
        <v>325</v>
      </c>
      <c r="B57" s="1156">
        <v>7216</v>
      </c>
      <c r="C57" s="1156">
        <v>7179</v>
      </c>
      <c r="D57" s="1156">
        <v>7253</v>
      </c>
      <c r="E57" s="1156">
        <v>7090</v>
      </c>
      <c r="F57" s="1156">
        <v>6284</v>
      </c>
      <c r="G57" s="1156">
        <v>6255</v>
      </c>
      <c r="H57" s="1156">
        <v>6148</v>
      </c>
      <c r="I57" s="1156">
        <v>5817</v>
      </c>
      <c r="J57" s="1156">
        <v>5557</v>
      </c>
      <c r="K57" s="1156">
        <v>5440</v>
      </c>
      <c r="L57" s="1156">
        <v>5293</v>
      </c>
      <c r="M57" s="1156">
        <v>5213</v>
      </c>
      <c r="N57" s="1156">
        <v>5072</v>
      </c>
      <c r="O57" s="1156">
        <v>5575</v>
      </c>
      <c r="P57" s="1156">
        <v>5627</v>
      </c>
      <c r="Q57" s="1157">
        <v>5690</v>
      </c>
      <c r="R57" s="59"/>
      <c r="S57" s="59"/>
    </row>
    <row r="58" spans="1:19" x14ac:dyDescent="0.25">
      <c r="A58" s="1158" t="s">
        <v>326</v>
      </c>
      <c r="B58" s="1156">
        <v>2237</v>
      </c>
      <c r="C58" s="1156">
        <v>2289</v>
      </c>
      <c r="D58" s="1156">
        <v>2433</v>
      </c>
      <c r="E58" s="1156">
        <v>2487</v>
      </c>
      <c r="F58" s="1156">
        <v>2426</v>
      </c>
      <c r="G58" s="1156">
        <v>2631</v>
      </c>
      <c r="H58" s="1156">
        <v>2644</v>
      </c>
      <c r="I58" s="1156">
        <v>2548</v>
      </c>
      <c r="J58" s="1156">
        <v>2531</v>
      </c>
      <c r="K58" s="1156">
        <v>2536</v>
      </c>
      <c r="L58" s="1156">
        <v>2513</v>
      </c>
      <c r="M58" s="1156">
        <v>2495</v>
      </c>
      <c r="N58" s="1156">
        <v>2470</v>
      </c>
      <c r="O58" s="1156">
        <v>2575</v>
      </c>
      <c r="P58" s="1156">
        <v>2538</v>
      </c>
      <c r="Q58" s="1157">
        <v>2773</v>
      </c>
      <c r="R58" s="59"/>
      <c r="S58" s="59"/>
    </row>
    <row r="59" spans="1:19" x14ac:dyDescent="0.25">
      <c r="A59" s="1158" t="s">
        <v>327</v>
      </c>
      <c r="B59" s="1156">
        <v>773</v>
      </c>
      <c r="C59" s="1156">
        <v>783</v>
      </c>
      <c r="D59" s="1156">
        <v>784</v>
      </c>
      <c r="E59" s="1156">
        <v>836</v>
      </c>
      <c r="F59" s="1156">
        <v>854</v>
      </c>
      <c r="G59" s="1156">
        <v>804</v>
      </c>
      <c r="H59" s="1156">
        <v>875</v>
      </c>
      <c r="I59" s="1156">
        <v>831</v>
      </c>
      <c r="J59" s="1156">
        <v>806</v>
      </c>
      <c r="K59" s="1156">
        <v>860</v>
      </c>
      <c r="L59" s="1156">
        <v>829</v>
      </c>
      <c r="M59" s="1156">
        <v>775</v>
      </c>
      <c r="N59" s="1156">
        <v>750</v>
      </c>
      <c r="O59" s="1156">
        <v>822</v>
      </c>
      <c r="P59" s="1156">
        <v>845</v>
      </c>
      <c r="Q59" s="1157">
        <v>916</v>
      </c>
      <c r="R59" s="59"/>
      <c r="S59" s="59"/>
    </row>
    <row r="60" spans="1:19" x14ac:dyDescent="0.25">
      <c r="A60" s="1158" t="s">
        <v>328</v>
      </c>
      <c r="B60" s="1156">
        <v>1052</v>
      </c>
      <c r="C60" s="1156">
        <v>1052</v>
      </c>
      <c r="D60" s="1156">
        <v>1104</v>
      </c>
      <c r="E60" s="1156">
        <v>1078</v>
      </c>
      <c r="F60" s="1156">
        <v>1065</v>
      </c>
      <c r="G60" s="1156">
        <v>1066</v>
      </c>
      <c r="H60" s="1156">
        <v>1037</v>
      </c>
      <c r="I60" s="1156">
        <v>988</v>
      </c>
      <c r="J60" s="1156">
        <v>1029</v>
      </c>
      <c r="K60" s="1156">
        <v>1000</v>
      </c>
      <c r="L60" s="1156">
        <v>981</v>
      </c>
      <c r="M60" s="1156">
        <v>925</v>
      </c>
      <c r="N60" s="1156">
        <v>908</v>
      </c>
      <c r="O60" s="1156">
        <v>1000</v>
      </c>
      <c r="P60" s="1156">
        <v>1031</v>
      </c>
      <c r="Q60" s="1157">
        <v>1049</v>
      </c>
      <c r="R60" s="59"/>
      <c r="S60" s="59"/>
    </row>
    <row r="61" spans="1:19" x14ac:dyDescent="0.25">
      <c r="A61" s="1158" t="s">
        <v>329</v>
      </c>
      <c r="B61" s="1156">
        <v>950</v>
      </c>
      <c r="C61" s="1156">
        <v>977</v>
      </c>
      <c r="D61" s="1156">
        <v>943</v>
      </c>
      <c r="E61" s="1156">
        <v>1050</v>
      </c>
      <c r="F61" s="1156">
        <v>1033</v>
      </c>
      <c r="G61" s="1156">
        <v>1083</v>
      </c>
      <c r="H61" s="1156">
        <v>1183</v>
      </c>
      <c r="I61" s="1156">
        <v>1068</v>
      </c>
      <c r="J61" s="1156">
        <v>1018</v>
      </c>
      <c r="K61" s="1156">
        <v>1018</v>
      </c>
      <c r="L61" s="1156">
        <v>987</v>
      </c>
      <c r="M61" s="1156">
        <v>990</v>
      </c>
      <c r="N61" s="1156">
        <v>1008</v>
      </c>
      <c r="O61" s="1156">
        <v>1046</v>
      </c>
      <c r="P61" s="1156">
        <v>1081</v>
      </c>
      <c r="Q61" s="1157">
        <v>1156</v>
      </c>
      <c r="R61" s="59"/>
      <c r="S61" s="59"/>
    </row>
    <row r="62" spans="1:19" x14ac:dyDescent="0.25">
      <c r="A62" s="1158" t="s">
        <v>998</v>
      </c>
      <c r="B62" s="1156">
        <v>256</v>
      </c>
      <c r="C62" s="1156">
        <v>245</v>
      </c>
      <c r="D62" s="1156">
        <v>255</v>
      </c>
      <c r="E62" s="1156">
        <v>250</v>
      </c>
      <c r="F62" s="1156">
        <v>261</v>
      </c>
      <c r="G62" s="1156">
        <v>271</v>
      </c>
      <c r="H62" s="1156">
        <v>287</v>
      </c>
      <c r="I62" s="1156">
        <v>303</v>
      </c>
      <c r="J62" s="1156">
        <v>296</v>
      </c>
      <c r="K62" s="1156">
        <v>275</v>
      </c>
      <c r="L62" s="1156">
        <v>306</v>
      </c>
      <c r="M62" s="1156">
        <v>294</v>
      </c>
      <c r="N62" s="1156">
        <v>262</v>
      </c>
      <c r="O62" s="1156">
        <v>277</v>
      </c>
      <c r="P62" s="1156">
        <v>277</v>
      </c>
      <c r="Q62" s="1157">
        <v>316</v>
      </c>
      <c r="R62" s="59"/>
      <c r="S62" s="59"/>
    </row>
    <row r="63" spans="1:19" x14ac:dyDescent="0.25">
      <c r="A63" s="1158" t="s">
        <v>330</v>
      </c>
      <c r="B63" s="1156">
        <v>1317</v>
      </c>
      <c r="C63" s="1156">
        <v>1314</v>
      </c>
      <c r="D63" s="1156">
        <v>1469</v>
      </c>
      <c r="E63" s="1156">
        <v>1511</v>
      </c>
      <c r="F63" s="1156">
        <v>1422</v>
      </c>
      <c r="G63" s="1156">
        <v>1543</v>
      </c>
      <c r="H63" s="1156">
        <v>1477</v>
      </c>
      <c r="I63" s="1156">
        <v>1545</v>
      </c>
      <c r="J63" s="1156">
        <v>1477</v>
      </c>
      <c r="K63" s="1156">
        <v>1467</v>
      </c>
      <c r="L63" s="1156">
        <v>1407</v>
      </c>
      <c r="M63" s="1156">
        <v>1465</v>
      </c>
      <c r="N63" s="1156">
        <v>1424</v>
      </c>
      <c r="O63" s="1156">
        <v>1489</v>
      </c>
      <c r="P63" s="1156">
        <v>1494</v>
      </c>
      <c r="Q63" s="1157">
        <v>1548</v>
      </c>
      <c r="R63" s="59"/>
      <c r="S63" s="59"/>
    </row>
    <row r="64" spans="1:19" x14ac:dyDescent="0.25">
      <c r="A64" s="1158" t="s">
        <v>331</v>
      </c>
      <c r="B64" s="1156">
        <v>3677</v>
      </c>
      <c r="C64" s="1156">
        <v>3798</v>
      </c>
      <c r="D64" s="1156">
        <v>3917</v>
      </c>
      <c r="E64" s="1156">
        <v>4061</v>
      </c>
      <c r="F64" s="1156">
        <v>4031</v>
      </c>
      <c r="G64" s="1156">
        <v>4192</v>
      </c>
      <c r="H64" s="1156">
        <v>4197</v>
      </c>
      <c r="I64" s="1156">
        <v>4074</v>
      </c>
      <c r="J64" s="1156">
        <v>3971</v>
      </c>
      <c r="K64" s="1156">
        <v>4033</v>
      </c>
      <c r="L64" s="1156">
        <v>4023</v>
      </c>
      <c r="M64" s="1156">
        <v>3843</v>
      </c>
      <c r="N64" s="1156">
        <v>3758</v>
      </c>
      <c r="O64" s="1156">
        <v>3878</v>
      </c>
      <c r="P64" s="1156">
        <v>3879</v>
      </c>
      <c r="Q64" s="1157">
        <v>4223</v>
      </c>
      <c r="R64" s="59"/>
      <c r="S64" s="59"/>
    </row>
    <row r="65" spans="1:19" x14ac:dyDescent="0.25">
      <c r="A65" s="1158" t="s">
        <v>332</v>
      </c>
      <c r="B65" s="1156">
        <v>177</v>
      </c>
      <c r="C65" s="1156">
        <v>200</v>
      </c>
      <c r="D65" s="1156">
        <v>210</v>
      </c>
      <c r="E65" s="1156">
        <v>229</v>
      </c>
      <c r="F65" s="1156">
        <v>215</v>
      </c>
      <c r="G65" s="1156">
        <v>237</v>
      </c>
      <c r="H65" s="1156">
        <v>233</v>
      </c>
      <c r="I65" s="1156">
        <v>238</v>
      </c>
      <c r="J65" s="1156">
        <v>230</v>
      </c>
      <c r="K65" s="1156">
        <v>233</v>
      </c>
      <c r="L65" s="1156">
        <v>208</v>
      </c>
      <c r="M65" s="1156">
        <v>209</v>
      </c>
      <c r="N65" s="1156">
        <v>221</v>
      </c>
      <c r="O65" s="1156">
        <v>202</v>
      </c>
      <c r="P65" s="1156">
        <v>214</v>
      </c>
      <c r="Q65" s="1157">
        <v>252</v>
      </c>
      <c r="R65" s="59"/>
      <c r="S65" s="59"/>
    </row>
    <row r="66" spans="1:19" x14ac:dyDescent="0.25">
      <c r="A66" s="1158" t="s">
        <v>333</v>
      </c>
      <c r="B66" s="1156">
        <v>1304</v>
      </c>
      <c r="C66" s="1156">
        <v>1374</v>
      </c>
      <c r="D66" s="1156">
        <v>1458</v>
      </c>
      <c r="E66" s="1156">
        <v>1539</v>
      </c>
      <c r="F66" s="1156">
        <v>1483</v>
      </c>
      <c r="G66" s="1156">
        <v>1582</v>
      </c>
      <c r="H66" s="1156">
        <v>1538</v>
      </c>
      <c r="I66" s="1156">
        <v>1523</v>
      </c>
      <c r="J66" s="1156">
        <v>1406</v>
      </c>
      <c r="K66" s="1156">
        <v>1538</v>
      </c>
      <c r="L66" s="1156">
        <v>1509</v>
      </c>
      <c r="M66" s="1156">
        <v>1524</v>
      </c>
      <c r="N66" s="1156">
        <v>1518</v>
      </c>
      <c r="O66" s="1156">
        <v>1689</v>
      </c>
      <c r="P66" s="1156">
        <v>1744</v>
      </c>
      <c r="Q66" s="1157">
        <v>1733</v>
      </c>
      <c r="R66" s="59"/>
      <c r="S66" s="59"/>
    </row>
    <row r="67" spans="1:19" x14ac:dyDescent="0.25">
      <c r="A67" s="1158" t="s">
        <v>334</v>
      </c>
      <c r="B67" s="1156">
        <v>1821</v>
      </c>
      <c r="C67" s="1156">
        <v>1883</v>
      </c>
      <c r="D67" s="1156">
        <v>1923</v>
      </c>
      <c r="E67" s="1156">
        <v>1943</v>
      </c>
      <c r="F67" s="1156">
        <v>1865</v>
      </c>
      <c r="G67" s="1156">
        <v>1888</v>
      </c>
      <c r="H67" s="1156">
        <v>1945</v>
      </c>
      <c r="I67" s="1156">
        <v>1854</v>
      </c>
      <c r="J67" s="1156">
        <v>1894</v>
      </c>
      <c r="K67" s="1156">
        <v>1866</v>
      </c>
      <c r="L67" s="1156">
        <v>1807</v>
      </c>
      <c r="M67" s="1156">
        <v>1764</v>
      </c>
      <c r="N67" s="1156">
        <v>1737</v>
      </c>
      <c r="O67" s="1156">
        <v>1904</v>
      </c>
      <c r="P67" s="1156">
        <v>1922</v>
      </c>
      <c r="Q67" s="1157">
        <v>1957</v>
      </c>
      <c r="R67" s="59"/>
      <c r="S67" s="59"/>
    </row>
    <row r="68" spans="1:19" x14ac:dyDescent="0.25">
      <c r="A68" s="1158" t="s">
        <v>335</v>
      </c>
      <c r="B68" s="1156">
        <v>1149</v>
      </c>
      <c r="C68" s="1156">
        <v>1184</v>
      </c>
      <c r="D68" s="1156">
        <v>1168</v>
      </c>
      <c r="E68" s="1156">
        <v>1176</v>
      </c>
      <c r="F68" s="1156">
        <v>1134</v>
      </c>
      <c r="G68" s="1156">
        <v>1196</v>
      </c>
      <c r="H68" s="1156">
        <v>1213</v>
      </c>
      <c r="I68" s="1156">
        <v>1190</v>
      </c>
      <c r="J68" s="1156">
        <v>1206</v>
      </c>
      <c r="K68" s="1156">
        <v>1212</v>
      </c>
      <c r="L68" s="1156">
        <v>1218</v>
      </c>
      <c r="M68" s="1156">
        <v>1141</v>
      </c>
      <c r="N68" s="1156">
        <v>1199</v>
      </c>
      <c r="O68" s="1156">
        <v>1183</v>
      </c>
      <c r="P68" s="1156">
        <v>1266</v>
      </c>
      <c r="Q68" s="1157">
        <v>1234</v>
      </c>
      <c r="R68" s="59"/>
      <c r="S68" s="59"/>
    </row>
    <row r="69" spans="1:19" x14ac:dyDescent="0.25">
      <c r="A69" s="1158" t="s">
        <v>336</v>
      </c>
      <c r="B69" s="1156">
        <v>235</v>
      </c>
      <c r="C69" s="1156">
        <v>289</v>
      </c>
      <c r="D69" s="1156">
        <v>258</v>
      </c>
      <c r="E69" s="1156">
        <v>286</v>
      </c>
      <c r="F69" s="1156">
        <v>280</v>
      </c>
      <c r="G69" s="1156">
        <v>277</v>
      </c>
      <c r="H69" s="1156">
        <v>239</v>
      </c>
      <c r="I69" s="1156">
        <v>273</v>
      </c>
      <c r="J69" s="1156">
        <v>292</v>
      </c>
      <c r="K69" s="1156">
        <v>260</v>
      </c>
      <c r="L69" s="1156">
        <v>256</v>
      </c>
      <c r="M69" s="1156">
        <v>266</v>
      </c>
      <c r="N69" s="1156">
        <v>261</v>
      </c>
      <c r="O69" s="1156">
        <v>251</v>
      </c>
      <c r="P69" s="1156">
        <v>298</v>
      </c>
      <c r="Q69" s="1157">
        <v>286</v>
      </c>
      <c r="R69" s="59"/>
      <c r="S69" s="59"/>
    </row>
    <row r="70" spans="1:19" x14ac:dyDescent="0.25">
      <c r="A70" s="1158" t="s">
        <v>337</v>
      </c>
      <c r="B70" s="1156">
        <v>980</v>
      </c>
      <c r="C70" s="1156">
        <v>1039</v>
      </c>
      <c r="D70" s="1156">
        <v>1041</v>
      </c>
      <c r="E70" s="1156">
        <v>1176</v>
      </c>
      <c r="F70" s="1156">
        <v>1124</v>
      </c>
      <c r="G70" s="1156">
        <v>1099</v>
      </c>
      <c r="H70" s="1156">
        <v>1160</v>
      </c>
      <c r="I70" s="1156">
        <v>1137</v>
      </c>
      <c r="J70" s="1156">
        <v>1076</v>
      </c>
      <c r="K70" s="1156">
        <v>1162</v>
      </c>
      <c r="L70" s="1156">
        <v>1116</v>
      </c>
      <c r="M70" s="1156">
        <v>1068</v>
      </c>
      <c r="N70" s="1156">
        <v>1091</v>
      </c>
      <c r="O70" s="1156">
        <v>1142</v>
      </c>
      <c r="P70" s="1156">
        <v>1183</v>
      </c>
      <c r="Q70" s="1157">
        <v>1239</v>
      </c>
      <c r="R70" s="59"/>
      <c r="S70" s="59"/>
    </row>
    <row r="71" spans="1:19" x14ac:dyDescent="0.25">
      <c r="A71" s="1158" t="s">
        <v>338</v>
      </c>
      <c r="B71" s="1156">
        <v>3226</v>
      </c>
      <c r="C71" s="1156">
        <v>3419</v>
      </c>
      <c r="D71" s="1156">
        <v>3477</v>
      </c>
      <c r="E71" s="1156">
        <v>3612</v>
      </c>
      <c r="F71" s="1156">
        <v>3391</v>
      </c>
      <c r="G71" s="1156">
        <v>3522</v>
      </c>
      <c r="H71" s="1156">
        <v>3568</v>
      </c>
      <c r="I71" s="1156">
        <v>3506</v>
      </c>
      <c r="J71" s="1156">
        <v>3452</v>
      </c>
      <c r="K71" s="1156">
        <v>3333</v>
      </c>
      <c r="L71" s="1156">
        <v>3365</v>
      </c>
      <c r="M71" s="1156">
        <v>3158</v>
      </c>
      <c r="N71" s="1156">
        <v>3280</v>
      </c>
      <c r="O71" s="1156">
        <v>3387</v>
      </c>
      <c r="P71" s="1156">
        <v>3552</v>
      </c>
      <c r="Q71" s="1157">
        <v>3640</v>
      </c>
      <c r="R71" s="59"/>
      <c r="S71" s="59"/>
    </row>
    <row r="72" spans="1:19" x14ac:dyDescent="0.25">
      <c r="A72" s="1158" t="s">
        <v>339</v>
      </c>
      <c r="B72" s="1156">
        <v>829</v>
      </c>
      <c r="C72" s="1156">
        <v>840</v>
      </c>
      <c r="D72" s="1156">
        <v>893</v>
      </c>
      <c r="E72" s="1156">
        <v>893</v>
      </c>
      <c r="F72" s="1156">
        <v>893</v>
      </c>
      <c r="G72" s="1156">
        <v>943</v>
      </c>
      <c r="H72" s="1156">
        <v>942</v>
      </c>
      <c r="I72" s="1156">
        <v>978</v>
      </c>
      <c r="J72" s="1156">
        <v>950</v>
      </c>
      <c r="K72" s="1156">
        <v>991</v>
      </c>
      <c r="L72" s="1156">
        <v>1061</v>
      </c>
      <c r="M72" s="1156">
        <v>999</v>
      </c>
      <c r="N72" s="1156">
        <v>960</v>
      </c>
      <c r="O72" s="1156">
        <v>1073</v>
      </c>
      <c r="P72" s="1156">
        <v>1109</v>
      </c>
      <c r="Q72" s="1157">
        <v>1173</v>
      </c>
      <c r="R72" s="59"/>
      <c r="S72" s="59"/>
    </row>
    <row r="73" spans="1:19" x14ac:dyDescent="0.25">
      <c r="A73" s="1158" t="s">
        <v>340</v>
      </c>
      <c r="B73" s="1156">
        <v>965</v>
      </c>
      <c r="C73" s="1156">
        <v>1014</v>
      </c>
      <c r="D73" s="1156">
        <v>1038</v>
      </c>
      <c r="E73" s="1156">
        <v>1068</v>
      </c>
      <c r="F73" s="1156">
        <v>1021</v>
      </c>
      <c r="G73" s="1156">
        <v>1047</v>
      </c>
      <c r="H73" s="1156">
        <v>1055</v>
      </c>
      <c r="I73" s="1156">
        <v>991</v>
      </c>
      <c r="J73" s="1156">
        <v>944</v>
      </c>
      <c r="K73" s="1156">
        <v>968</v>
      </c>
      <c r="L73" s="1156">
        <v>962</v>
      </c>
      <c r="M73" s="1156">
        <v>901</v>
      </c>
      <c r="N73" s="1156">
        <v>879</v>
      </c>
      <c r="O73" s="1156">
        <v>879</v>
      </c>
      <c r="P73" s="1156">
        <v>980</v>
      </c>
      <c r="Q73" s="1157">
        <v>986</v>
      </c>
      <c r="R73" s="59"/>
      <c r="S73" s="59"/>
    </row>
    <row r="74" spans="1:19" x14ac:dyDescent="0.25">
      <c r="A74" s="1159" t="s">
        <v>341</v>
      </c>
      <c r="B74" s="1160">
        <v>2059</v>
      </c>
      <c r="C74" s="1160">
        <v>2103</v>
      </c>
      <c r="D74" s="1160">
        <v>2136</v>
      </c>
      <c r="E74" s="1160">
        <v>2323</v>
      </c>
      <c r="F74" s="1160">
        <v>2206</v>
      </c>
      <c r="G74" s="1160">
        <v>2401</v>
      </c>
      <c r="H74" s="1160">
        <v>2400</v>
      </c>
      <c r="I74" s="1160">
        <v>2311</v>
      </c>
      <c r="J74" s="1160">
        <v>2266</v>
      </c>
      <c r="K74" s="1160">
        <v>2217</v>
      </c>
      <c r="L74" s="1160">
        <v>2136</v>
      </c>
      <c r="M74" s="1160">
        <v>2045</v>
      </c>
      <c r="N74" s="1160">
        <v>2083</v>
      </c>
      <c r="O74" s="1160">
        <v>2107</v>
      </c>
      <c r="P74" s="1160">
        <v>2060</v>
      </c>
      <c r="Q74" s="1161">
        <v>2220</v>
      </c>
      <c r="R74" s="59"/>
      <c r="S74" s="59"/>
    </row>
    <row r="75" spans="1:19" x14ac:dyDescent="0.25">
      <c r="A75" t="s">
        <v>1012</v>
      </c>
    </row>
    <row r="76" spans="1:19" x14ac:dyDescent="0.25">
      <c r="A76" s="1126" t="s">
        <v>1036</v>
      </c>
    </row>
  </sheetData>
  <mergeCells count="6">
    <mergeCell ref="B40:Q40"/>
    <mergeCell ref="A3:A4"/>
    <mergeCell ref="B3:W3"/>
    <mergeCell ref="A1:O1"/>
    <mergeCell ref="A24:A25"/>
    <mergeCell ref="B24:W24"/>
  </mergeCells>
  <hyperlinks>
    <hyperlink ref="A18" r:id="rId1" display="http://www.nrscotland.gov.uk/statistics-and-data/statistics/statistics-by-theme/population/"/>
    <hyperlink ref="A35" r:id="rId2" display="http://www.nrscotland.gov.uk/statistics-and-data/statistics/statistics-by-theme/population/"/>
    <hyperlink ref="A76" r:id="rId3"/>
  </hyperlinks>
  <pageMargins left="0.7" right="0.7" top="0.75" bottom="0.75" header="0.3" footer="0.3"/>
  <pageSetup paperSize="9" orientation="portrait" verticalDpi="0" r:id="rId4"/>
  <ignoredErrors>
    <ignoredError sqref="S7:W16 T5:W5 T26:W26 T28:W3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6" tint="0.39997558519241921"/>
    <pageSetUpPr fitToPage="1"/>
  </sheetPr>
  <dimension ref="B1:P40"/>
  <sheetViews>
    <sheetView topLeftCell="A7" workbookViewId="0">
      <selection activeCell="L20" sqref="L20"/>
    </sheetView>
  </sheetViews>
  <sheetFormatPr defaultRowHeight="15" x14ac:dyDescent="0.25"/>
  <cols>
    <col min="1" max="1" width="4.42578125" customWidth="1"/>
    <col min="2" max="2" width="28.28515625" customWidth="1"/>
    <col min="3" max="3" width="17.28515625" customWidth="1"/>
    <col min="4" max="4" width="20.85546875" customWidth="1"/>
    <col min="5" max="16" width="18.42578125" customWidth="1"/>
  </cols>
  <sheetData>
    <row r="1" spans="2:16" ht="15.75" x14ac:dyDescent="0.25">
      <c r="B1" s="1175" t="s">
        <v>871</v>
      </c>
      <c r="C1" s="1175"/>
      <c r="D1" s="1175"/>
      <c r="E1" s="1175"/>
      <c r="F1" s="1175"/>
      <c r="G1" s="1175"/>
      <c r="H1" s="1175"/>
      <c r="I1" s="1175"/>
      <c r="J1" s="1175"/>
      <c r="K1" s="1175"/>
      <c r="L1" s="1175"/>
      <c r="M1" s="1175"/>
    </row>
    <row r="2" spans="2:16" ht="15.75" x14ac:dyDescent="0.25">
      <c r="B2" s="297"/>
      <c r="C2" s="28"/>
      <c r="D2" s="28"/>
      <c r="E2" s="28"/>
      <c r="F2" s="28"/>
      <c r="G2" s="28"/>
      <c r="H2" s="28"/>
      <c r="I2" s="28"/>
      <c r="J2" s="28"/>
      <c r="K2" s="28"/>
      <c r="L2" s="56"/>
      <c r="M2" s="55"/>
    </row>
    <row r="3" spans="2:16" ht="63" x14ac:dyDescent="0.25">
      <c r="B3" s="303"/>
      <c r="C3" s="303" t="s">
        <v>270</v>
      </c>
      <c r="D3" s="305" t="s">
        <v>196</v>
      </c>
      <c r="E3" s="371" t="s">
        <v>8</v>
      </c>
      <c r="F3" s="371" t="s">
        <v>843</v>
      </c>
      <c r="G3" s="371" t="s">
        <v>9</v>
      </c>
      <c r="H3" s="371" t="s">
        <v>844</v>
      </c>
      <c r="I3" s="450" t="s">
        <v>185</v>
      </c>
      <c r="J3" s="420" t="s">
        <v>186</v>
      </c>
      <c r="K3" s="420" t="s">
        <v>187</v>
      </c>
      <c r="L3" s="450" t="s">
        <v>188</v>
      </c>
      <c r="M3" s="420" t="s">
        <v>189</v>
      </c>
      <c r="N3" s="420" t="s">
        <v>190</v>
      </c>
      <c r="O3" s="204" t="s">
        <v>14</v>
      </c>
      <c r="P3" s="371" t="s">
        <v>15</v>
      </c>
    </row>
    <row r="4" spans="2:16" ht="15.75" x14ac:dyDescent="0.25">
      <c r="B4" s="9"/>
      <c r="C4" s="463"/>
      <c r="D4" s="13"/>
      <c r="E4" s="375"/>
      <c r="F4" s="375"/>
      <c r="G4" s="375"/>
      <c r="H4" s="375"/>
      <c r="I4" s="451"/>
      <c r="J4" s="375"/>
      <c r="K4" s="375"/>
      <c r="L4" s="451"/>
      <c r="M4" s="375"/>
      <c r="N4" s="407"/>
      <c r="O4" s="443"/>
      <c r="P4" s="407"/>
    </row>
    <row r="5" spans="2:16" ht="15.75" x14ac:dyDescent="0.25">
      <c r="B5" s="25" t="s">
        <v>35</v>
      </c>
      <c r="C5" s="40"/>
      <c r="D5" s="99"/>
      <c r="E5" s="40"/>
      <c r="F5" s="40"/>
      <c r="G5" s="40"/>
      <c r="H5" s="40"/>
      <c r="I5" s="452"/>
      <c r="J5" s="40"/>
      <c r="K5" s="40"/>
      <c r="L5" s="452"/>
      <c r="M5" s="40"/>
      <c r="N5" s="279"/>
      <c r="O5" s="444"/>
      <c r="P5" s="279"/>
    </row>
    <row r="6" spans="2:16" ht="15.75" x14ac:dyDescent="0.25">
      <c r="B6" s="14" t="s">
        <v>36</v>
      </c>
      <c r="C6" s="85">
        <f>SUM(E6,F6,H6,I6,L6,O6,P6)</f>
        <v>89580</v>
      </c>
      <c r="D6" s="16">
        <v>83210</v>
      </c>
      <c r="E6" s="85">
        <v>6370</v>
      </c>
      <c r="F6" s="38">
        <v>6300</v>
      </c>
      <c r="G6" s="445"/>
      <c r="H6" s="38">
        <v>1970</v>
      </c>
      <c r="I6" s="453">
        <v>50500</v>
      </c>
      <c r="J6" s="38">
        <v>8140</v>
      </c>
      <c r="K6" s="38">
        <v>42360</v>
      </c>
      <c r="L6" s="453">
        <v>22080</v>
      </c>
      <c r="M6" s="85">
        <v>16330</v>
      </c>
      <c r="N6" s="38">
        <v>5750</v>
      </c>
      <c r="O6" s="38">
        <v>1270</v>
      </c>
      <c r="P6" s="38">
        <v>1090</v>
      </c>
    </row>
    <row r="7" spans="2:16" ht="15.75" x14ac:dyDescent="0.25">
      <c r="B7" s="14" t="s">
        <v>37</v>
      </c>
      <c r="C7" s="85">
        <f t="shared" ref="C7:C13" si="0">SUM(E7,F7,H7,I7,L7,O7,P7)</f>
        <v>91140</v>
      </c>
      <c r="D7" s="16">
        <v>78160</v>
      </c>
      <c r="E7" s="85">
        <v>12980</v>
      </c>
      <c r="F7" s="38">
        <v>4110</v>
      </c>
      <c r="G7" s="445"/>
      <c r="H7" s="38">
        <v>1710</v>
      </c>
      <c r="I7" s="453">
        <v>53830</v>
      </c>
      <c r="J7" s="38">
        <v>14330</v>
      </c>
      <c r="K7" s="38">
        <v>39490</v>
      </c>
      <c r="L7" s="453">
        <v>15180</v>
      </c>
      <c r="M7" s="85">
        <v>12060</v>
      </c>
      <c r="N7" s="38">
        <v>3130</v>
      </c>
      <c r="O7" s="38">
        <v>1910</v>
      </c>
      <c r="P7" s="38">
        <v>1420</v>
      </c>
    </row>
    <row r="8" spans="2:16" ht="15.75" x14ac:dyDescent="0.25">
      <c r="B8" s="14" t="s">
        <v>38</v>
      </c>
      <c r="C8" s="85">
        <f t="shared" si="0"/>
        <v>24200</v>
      </c>
      <c r="D8" s="16">
        <v>19660</v>
      </c>
      <c r="E8" s="85">
        <v>4540</v>
      </c>
      <c r="F8" s="38">
        <v>560</v>
      </c>
      <c r="G8" s="445"/>
      <c r="H8" s="38">
        <v>10</v>
      </c>
      <c r="I8" s="453">
        <v>13050</v>
      </c>
      <c r="J8" s="38">
        <v>3320</v>
      </c>
      <c r="K8" s="38">
        <v>9730</v>
      </c>
      <c r="L8" s="453">
        <v>4720</v>
      </c>
      <c r="M8" s="85">
        <v>3950</v>
      </c>
      <c r="N8" s="38">
        <v>770</v>
      </c>
      <c r="O8" s="38">
        <v>930</v>
      </c>
      <c r="P8" s="38">
        <v>390</v>
      </c>
    </row>
    <row r="9" spans="2:16" ht="15.75" x14ac:dyDescent="0.25">
      <c r="B9" s="14" t="s">
        <v>39</v>
      </c>
      <c r="C9" s="85">
        <f t="shared" si="0"/>
        <v>10060</v>
      </c>
      <c r="D9" s="16">
        <v>8650</v>
      </c>
      <c r="E9" s="85">
        <v>1410</v>
      </c>
      <c r="F9" s="38">
        <v>290</v>
      </c>
      <c r="G9" s="445"/>
      <c r="H9" s="38">
        <v>230</v>
      </c>
      <c r="I9" s="453">
        <v>5980</v>
      </c>
      <c r="J9" s="38">
        <v>2660</v>
      </c>
      <c r="K9" s="38">
        <v>3320</v>
      </c>
      <c r="L9" s="453">
        <v>1150</v>
      </c>
      <c r="M9" s="85">
        <v>940</v>
      </c>
      <c r="N9" s="38">
        <v>220</v>
      </c>
      <c r="O9" s="38">
        <v>530</v>
      </c>
      <c r="P9" s="38">
        <v>470</v>
      </c>
    </row>
    <row r="10" spans="2:16" ht="15.75" x14ac:dyDescent="0.25">
      <c r="B10" s="14" t="s">
        <v>40</v>
      </c>
      <c r="C10" s="85">
        <f t="shared" si="0"/>
        <v>25450</v>
      </c>
      <c r="D10" s="16">
        <v>19900</v>
      </c>
      <c r="E10" s="85">
        <v>5550</v>
      </c>
      <c r="F10" s="38">
        <v>70</v>
      </c>
      <c r="G10" s="445"/>
      <c r="H10" s="38">
        <v>30</v>
      </c>
      <c r="I10" s="453">
        <v>14190</v>
      </c>
      <c r="J10" s="38">
        <v>3940</v>
      </c>
      <c r="K10" s="38">
        <v>10250</v>
      </c>
      <c r="L10" s="453">
        <v>4000</v>
      </c>
      <c r="M10" s="85">
        <v>2980</v>
      </c>
      <c r="N10" s="38">
        <v>1020</v>
      </c>
      <c r="O10" s="38">
        <v>1480</v>
      </c>
      <c r="P10" s="38">
        <v>130</v>
      </c>
    </row>
    <row r="11" spans="2:16" ht="15.75" x14ac:dyDescent="0.25">
      <c r="B11" s="14" t="s">
        <v>41</v>
      </c>
      <c r="C11" s="85">
        <f t="shared" si="0"/>
        <v>8920</v>
      </c>
      <c r="D11" s="16">
        <v>7120</v>
      </c>
      <c r="E11" s="85">
        <v>1800</v>
      </c>
      <c r="F11" s="38">
        <v>110</v>
      </c>
      <c r="G11" s="445"/>
      <c r="H11" s="38">
        <v>0</v>
      </c>
      <c r="I11" s="453">
        <v>5450</v>
      </c>
      <c r="J11" s="38">
        <v>1310</v>
      </c>
      <c r="K11" s="38">
        <v>4140</v>
      </c>
      <c r="L11" s="453">
        <v>750</v>
      </c>
      <c r="M11" s="85">
        <v>460</v>
      </c>
      <c r="N11" s="38">
        <v>290</v>
      </c>
      <c r="O11" s="38">
        <v>650</v>
      </c>
      <c r="P11" s="38">
        <v>160</v>
      </c>
    </row>
    <row r="12" spans="2:16" ht="15.75" x14ac:dyDescent="0.25">
      <c r="B12" s="14" t="s">
        <v>184</v>
      </c>
      <c r="C12" s="85">
        <f t="shared" si="0"/>
        <v>0</v>
      </c>
      <c r="D12" s="16">
        <v>0</v>
      </c>
      <c r="E12" s="85">
        <v>0</v>
      </c>
      <c r="F12" s="38">
        <v>0</v>
      </c>
      <c r="G12" s="445"/>
      <c r="H12" s="38">
        <v>0</v>
      </c>
      <c r="I12" s="453">
        <v>0</v>
      </c>
      <c r="J12" s="38">
        <v>0</v>
      </c>
      <c r="K12" s="38">
        <v>0</v>
      </c>
      <c r="L12" s="453">
        <v>0</v>
      </c>
      <c r="M12" s="85">
        <v>0</v>
      </c>
      <c r="N12" s="38">
        <v>0</v>
      </c>
      <c r="O12" s="38">
        <v>0</v>
      </c>
      <c r="P12" s="38">
        <v>0</v>
      </c>
    </row>
    <row r="13" spans="2:16" ht="15.75" x14ac:dyDescent="0.25">
      <c r="B13" s="25" t="s">
        <v>42</v>
      </c>
      <c r="C13" s="229">
        <f t="shared" si="0"/>
        <v>249350</v>
      </c>
      <c r="D13" s="27">
        <v>216700</v>
      </c>
      <c r="E13" s="229">
        <v>32650</v>
      </c>
      <c r="F13" s="47">
        <v>11440</v>
      </c>
      <c r="G13" s="446">
        <v>65480</v>
      </c>
      <c r="H13" s="47">
        <v>3950</v>
      </c>
      <c r="I13" s="454">
        <v>143000</v>
      </c>
      <c r="J13" s="47">
        <v>33700</v>
      </c>
      <c r="K13" s="47">
        <v>109290</v>
      </c>
      <c r="L13" s="454">
        <v>47880</v>
      </c>
      <c r="M13" s="229">
        <v>36720</v>
      </c>
      <c r="N13" s="229">
        <v>11180</v>
      </c>
      <c r="O13" s="229">
        <v>6770</v>
      </c>
      <c r="P13" s="229">
        <v>3660</v>
      </c>
    </row>
    <row r="14" spans="2:16" ht="15.75" x14ac:dyDescent="0.25">
      <c r="B14" s="14"/>
      <c r="C14" s="85"/>
      <c r="D14" s="16"/>
      <c r="E14" s="85"/>
      <c r="F14" s="85"/>
      <c r="G14" s="85"/>
      <c r="H14" s="85"/>
      <c r="I14" s="455"/>
      <c r="J14" s="85"/>
      <c r="K14" s="85"/>
      <c r="L14" s="455"/>
      <c r="M14" s="85"/>
      <c r="N14" s="85"/>
      <c r="O14" s="85"/>
      <c r="P14" s="85"/>
    </row>
    <row r="15" spans="2:16" ht="15.75" x14ac:dyDescent="0.25">
      <c r="B15" s="25" t="s">
        <v>43</v>
      </c>
      <c r="C15" s="85"/>
      <c r="D15" s="16"/>
      <c r="E15" s="40"/>
      <c r="F15" s="447"/>
      <c r="G15" s="448"/>
      <c r="H15" s="447"/>
      <c r="I15" s="455"/>
      <c r="J15" s="447"/>
      <c r="K15" s="447"/>
      <c r="L15" s="455"/>
      <c r="M15" s="40"/>
      <c r="N15" s="279"/>
      <c r="O15" s="279"/>
      <c r="P15" s="279"/>
    </row>
    <row r="16" spans="2:16" ht="15.75" x14ac:dyDescent="0.25">
      <c r="B16" s="111" t="s">
        <v>44</v>
      </c>
      <c r="C16" s="85">
        <f t="shared" ref="C16:C27" si="1">SUM(E16,F16,H16,I16,L16,O16,P16)</f>
        <v>23060</v>
      </c>
      <c r="D16" s="16">
        <v>22010</v>
      </c>
      <c r="E16" s="85">
        <v>1050</v>
      </c>
      <c r="F16" s="38">
        <v>3570</v>
      </c>
      <c r="G16" s="445"/>
      <c r="H16" s="38">
        <v>190</v>
      </c>
      <c r="I16" s="453">
        <v>13870</v>
      </c>
      <c r="J16" s="38">
        <v>3910</v>
      </c>
      <c r="K16" s="38">
        <v>9960</v>
      </c>
      <c r="L16" s="453">
        <v>3380</v>
      </c>
      <c r="M16" s="40">
        <v>2130</v>
      </c>
      <c r="N16" s="38">
        <v>1250</v>
      </c>
      <c r="O16" s="38">
        <v>60</v>
      </c>
      <c r="P16" s="38">
        <v>940</v>
      </c>
    </row>
    <row r="17" spans="2:16" ht="15.75" x14ac:dyDescent="0.25">
      <c r="B17" s="111" t="s">
        <v>45</v>
      </c>
      <c r="C17" s="85">
        <f t="shared" si="1"/>
        <v>25010</v>
      </c>
      <c r="D17" s="16">
        <v>23150</v>
      </c>
      <c r="E17" s="85">
        <v>1860</v>
      </c>
      <c r="F17" s="38">
        <v>1980</v>
      </c>
      <c r="G17" s="445"/>
      <c r="H17" s="38">
        <v>1490</v>
      </c>
      <c r="I17" s="453">
        <v>14840</v>
      </c>
      <c r="J17" s="38">
        <v>2840</v>
      </c>
      <c r="K17" s="38">
        <v>12000</v>
      </c>
      <c r="L17" s="453">
        <v>4290</v>
      </c>
      <c r="M17" s="40">
        <v>3000</v>
      </c>
      <c r="N17" s="38">
        <v>1290</v>
      </c>
      <c r="O17" s="38">
        <v>300</v>
      </c>
      <c r="P17" s="38">
        <v>250</v>
      </c>
    </row>
    <row r="18" spans="2:16" ht="15.75" x14ac:dyDescent="0.25">
      <c r="B18" s="111" t="s">
        <v>46</v>
      </c>
      <c r="C18" s="85">
        <f t="shared" si="1"/>
        <v>21410</v>
      </c>
      <c r="D18" s="16">
        <v>19100</v>
      </c>
      <c r="E18" s="85">
        <v>2310</v>
      </c>
      <c r="F18" s="38">
        <v>1570</v>
      </c>
      <c r="G18" s="445"/>
      <c r="H18" s="38">
        <v>10</v>
      </c>
      <c r="I18" s="453">
        <v>13680</v>
      </c>
      <c r="J18" s="38">
        <v>3250</v>
      </c>
      <c r="K18" s="38">
        <v>10430</v>
      </c>
      <c r="L18" s="453">
        <v>3090</v>
      </c>
      <c r="M18" s="40">
        <v>2400</v>
      </c>
      <c r="N18" s="38">
        <v>700</v>
      </c>
      <c r="O18" s="38">
        <v>340</v>
      </c>
      <c r="P18" s="38">
        <v>410</v>
      </c>
    </row>
    <row r="19" spans="2:16" ht="15.75" x14ac:dyDescent="0.25">
      <c r="B19" s="111" t="s">
        <v>47</v>
      </c>
      <c r="C19" s="85">
        <f t="shared" si="1"/>
        <v>24220</v>
      </c>
      <c r="D19" s="16">
        <v>21350</v>
      </c>
      <c r="E19" s="85">
        <v>2870</v>
      </c>
      <c r="F19" s="38">
        <v>1170</v>
      </c>
      <c r="G19" s="445"/>
      <c r="H19" s="38">
        <v>260</v>
      </c>
      <c r="I19" s="453">
        <v>14660</v>
      </c>
      <c r="J19" s="38">
        <v>3570</v>
      </c>
      <c r="K19" s="38">
        <v>11090</v>
      </c>
      <c r="L19" s="453">
        <v>4130</v>
      </c>
      <c r="M19" s="40">
        <v>2970</v>
      </c>
      <c r="N19" s="38">
        <v>1160</v>
      </c>
      <c r="O19" s="38">
        <v>570</v>
      </c>
      <c r="P19" s="38">
        <v>560</v>
      </c>
    </row>
    <row r="20" spans="2:16" ht="15.75" x14ac:dyDescent="0.25">
      <c r="B20" s="111" t="s">
        <v>48</v>
      </c>
      <c r="C20" s="85">
        <f t="shared" si="1"/>
        <v>26400</v>
      </c>
      <c r="D20" s="16">
        <v>23170</v>
      </c>
      <c r="E20" s="85">
        <v>3230</v>
      </c>
      <c r="F20" s="38">
        <v>920</v>
      </c>
      <c r="G20" s="445"/>
      <c r="H20" s="38">
        <v>270</v>
      </c>
      <c r="I20" s="453">
        <v>16060</v>
      </c>
      <c r="J20" s="38">
        <v>3340</v>
      </c>
      <c r="K20" s="38">
        <v>12720</v>
      </c>
      <c r="L20" s="453">
        <v>4630</v>
      </c>
      <c r="M20" s="40">
        <v>3510</v>
      </c>
      <c r="N20" s="38">
        <v>1120</v>
      </c>
      <c r="O20" s="38">
        <v>680</v>
      </c>
      <c r="P20" s="38">
        <v>610</v>
      </c>
    </row>
    <row r="21" spans="2:16" ht="15.75" x14ac:dyDescent="0.25">
      <c r="B21" s="111" t="s">
        <v>49</v>
      </c>
      <c r="C21" s="85">
        <f t="shared" si="1"/>
        <v>24090</v>
      </c>
      <c r="D21" s="16">
        <v>20570</v>
      </c>
      <c r="E21" s="85">
        <v>3520</v>
      </c>
      <c r="F21" s="38">
        <v>350</v>
      </c>
      <c r="G21" s="445"/>
      <c r="H21" s="445">
        <v>40</v>
      </c>
      <c r="I21" s="453">
        <v>15080</v>
      </c>
      <c r="J21" s="38">
        <v>3560</v>
      </c>
      <c r="K21" s="38">
        <v>11510</v>
      </c>
      <c r="L21" s="453">
        <v>4370</v>
      </c>
      <c r="M21" s="40">
        <v>3910</v>
      </c>
      <c r="N21" s="38">
        <v>470</v>
      </c>
      <c r="O21" s="38">
        <v>640</v>
      </c>
      <c r="P21" s="38">
        <v>90</v>
      </c>
    </row>
    <row r="22" spans="2:16" ht="15.75" x14ac:dyDescent="0.25">
      <c r="B22" s="111" t="s">
        <v>50</v>
      </c>
      <c r="C22" s="85">
        <f t="shared" si="1"/>
        <v>24040</v>
      </c>
      <c r="D22" s="16">
        <v>19640</v>
      </c>
      <c r="E22" s="85">
        <v>4400</v>
      </c>
      <c r="F22" s="38">
        <v>150</v>
      </c>
      <c r="G22" s="445"/>
      <c r="H22" s="38">
        <v>60</v>
      </c>
      <c r="I22" s="453">
        <v>14160</v>
      </c>
      <c r="J22" s="38">
        <v>4210</v>
      </c>
      <c r="K22" s="38">
        <v>9960</v>
      </c>
      <c r="L22" s="453">
        <v>4240</v>
      </c>
      <c r="M22" s="40">
        <v>2740</v>
      </c>
      <c r="N22" s="38">
        <v>1490</v>
      </c>
      <c r="O22" s="38">
        <v>860</v>
      </c>
      <c r="P22" s="38">
        <v>170</v>
      </c>
    </row>
    <row r="23" spans="2:16" ht="15.75" x14ac:dyDescent="0.25">
      <c r="B23" s="111" t="s">
        <v>51</v>
      </c>
      <c r="C23" s="85">
        <f t="shared" si="1"/>
        <v>26830</v>
      </c>
      <c r="D23" s="16">
        <v>22290</v>
      </c>
      <c r="E23" s="85">
        <v>4540</v>
      </c>
      <c r="F23" s="38">
        <v>400</v>
      </c>
      <c r="G23" s="445"/>
      <c r="H23" s="38">
        <v>580</v>
      </c>
      <c r="I23" s="453">
        <v>14530</v>
      </c>
      <c r="J23" s="38">
        <v>3370</v>
      </c>
      <c r="K23" s="38">
        <v>11160</v>
      </c>
      <c r="L23" s="453">
        <v>5130</v>
      </c>
      <c r="M23" s="40">
        <v>4270</v>
      </c>
      <c r="N23" s="38">
        <v>860</v>
      </c>
      <c r="O23" s="38">
        <v>1400</v>
      </c>
      <c r="P23" s="38">
        <v>250</v>
      </c>
    </row>
    <row r="24" spans="2:16" ht="15.75" x14ac:dyDescent="0.25">
      <c r="B24" s="111" t="s">
        <v>52</v>
      </c>
      <c r="C24" s="85">
        <f t="shared" si="1"/>
        <v>25940</v>
      </c>
      <c r="D24" s="16">
        <v>21060</v>
      </c>
      <c r="E24" s="85">
        <v>4880</v>
      </c>
      <c r="F24" s="38">
        <v>120</v>
      </c>
      <c r="G24" s="445"/>
      <c r="H24" s="445">
        <v>10</v>
      </c>
      <c r="I24" s="453">
        <v>13480</v>
      </c>
      <c r="J24" s="38">
        <v>3130</v>
      </c>
      <c r="K24" s="38">
        <v>10350</v>
      </c>
      <c r="L24" s="453">
        <v>6190</v>
      </c>
      <c r="M24" s="40">
        <v>5030</v>
      </c>
      <c r="N24" s="38">
        <v>1160</v>
      </c>
      <c r="O24" s="38">
        <v>1050</v>
      </c>
      <c r="P24" s="38">
        <v>210</v>
      </c>
    </row>
    <row r="25" spans="2:16" ht="15.75" x14ac:dyDescent="0.25">
      <c r="B25" s="111" t="s">
        <v>53</v>
      </c>
      <c r="C25" s="85">
        <f t="shared" si="1"/>
        <v>28380</v>
      </c>
      <c r="D25" s="16">
        <v>24390</v>
      </c>
      <c r="E25" s="85">
        <v>3990</v>
      </c>
      <c r="F25" s="38">
        <v>1190</v>
      </c>
      <c r="G25" s="445"/>
      <c r="H25" s="38">
        <v>1050</v>
      </c>
      <c r="I25" s="453">
        <v>12650</v>
      </c>
      <c r="J25" s="38">
        <v>2540</v>
      </c>
      <c r="K25" s="38">
        <v>10110</v>
      </c>
      <c r="L25" s="453">
        <v>8450</v>
      </c>
      <c r="M25" s="40">
        <v>6780</v>
      </c>
      <c r="N25" s="38">
        <v>1670</v>
      </c>
      <c r="O25" s="38">
        <v>880</v>
      </c>
      <c r="P25" s="38">
        <v>170</v>
      </c>
    </row>
    <row r="26" spans="2:16" ht="15.75" x14ac:dyDescent="0.25">
      <c r="B26" s="111" t="s">
        <v>184</v>
      </c>
      <c r="C26" s="85">
        <f t="shared" si="1"/>
        <v>0</v>
      </c>
      <c r="D26" s="16">
        <v>0</v>
      </c>
      <c r="E26" s="85">
        <v>0</v>
      </c>
      <c r="F26" s="38">
        <v>0</v>
      </c>
      <c r="G26" s="445"/>
      <c r="H26" s="38">
        <v>0</v>
      </c>
      <c r="I26" s="453">
        <v>0</v>
      </c>
      <c r="J26" s="38">
        <v>0</v>
      </c>
      <c r="K26" s="38">
        <v>0</v>
      </c>
      <c r="L26" s="453">
        <v>0</v>
      </c>
      <c r="M26" s="40">
        <v>0</v>
      </c>
      <c r="N26" s="38">
        <v>0</v>
      </c>
      <c r="O26" s="38">
        <v>0</v>
      </c>
      <c r="P26" s="38">
        <v>0</v>
      </c>
    </row>
    <row r="27" spans="2:16" ht="15.75" x14ac:dyDescent="0.25">
      <c r="B27" s="25" t="s">
        <v>42</v>
      </c>
      <c r="C27" s="229">
        <f t="shared" si="1"/>
        <v>249400</v>
      </c>
      <c r="D27" s="27">
        <v>216740</v>
      </c>
      <c r="E27" s="229">
        <v>32660</v>
      </c>
      <c r="F27" s="47">
        <v>11440</v>
      </c>
      <c r="G27" s="47">
        <v>65480</v>
      </c>
      <c r="H27" s="47">
        <v>3960</v>
      </c>
      <c r="I27" s="454">
        <v>143000</v>
      </c>
      <c r="J27" s="47">
        <v>33710</v>
      </c>
      <c r="K27" s="47">
        <v>109290</v>
      </c>
      <c r="L27" s="454">
        <v>47890</v>
      </c>
      <c r="M27" s="229">
        <v>36720</v>
      </c>
      <c r="N27" s="229">
        <v>11170</v>
      </c>
      <c r="O27" s="229">
        <v>6780</v>
      </c>
      <c r="P27" s="229">
        <v>3670</v>
      </c>
    </row>
    <row r="28" spans="2:16" ht="15.75" x14ac:dyDescent="0.25">
      <c r="B28" s="14"/>
      <c r="C28" s="85"/>
      <c r="D28" s="16"/>
      <c r="E28" s="85"/>
      <c r="F28" s="447"/>
      <c r="G28" s="447"/>
      <c r="H28" s="447"/>
      <c r="I28" s="455"/>
      <c r="J28" s="447"/>
      <c r="K28" s="447"/>
      <c r="L28" s="455"/>
      <c r="M28" s="40"/>
      <c r="N28" s="279"/>
      <c r="O28" s="279"/>
      <c r="P28" s="279"/>
    </row>
    <row r="29" spans="2:16" ht="15.75" x14ac:dyDescent="0.25">
      <c r="B29" s="25" t="s">
        <v>54</v>
      </c>
      <c r="C29" s="85"/>
      <c r="D29" s="16"/>
      <c r="E29" s="85"/>
      <c r="F29" s="447"/>
      <c r="G29" s="447"/>
      <c r="H29" s="447"/>
      <c r="I29" s="455"/>
      <c r="J29" s="447"/>
      <c r="K29" s="447"/>
      <c r="L29" s="455"/>
      <c r="M29" s="40"/>
      <c r="N29" s="279"/>
      <c r="O29" s="279"/>
      <c r="P29" s="279"/>
    </row>
    <row r="30" spans="2:16" ht="15.75" x14ac:dyDescent="0.25">
      <c r="B30" s="14" t="s">
        <v>347</v>
      </c>
      <c r="C30" s="85">
        <f>SUM(E30,F30,H30,I30,L30,O30,P30)</f>
        <v>91440</v>
      </c>
      <c r="D30" s="16">
        <v>91440</v>
      </c>
      <c r="E30" s="425">
        <v>0</v>
      </c>
      <c r="F30" s="38">
        <v>8800</v>
      </c>
      <c r="G30" s="445">
        <v>1550</v>
      </c>
      <c r="H30" s="38">
        <v>440</v>
      </c>
      <c r="I30" s="453">
        <v>76830</v>
      </c>
      <c r="J30" s="38">
        <v>10660</v>
      </c>
      <c r="K30" s="38">
        <v>66170</v>
      </c>
      <c r="L30" s="453">
        <v>5260</v>
      </c>
      <c r="M30" s="38">
        <v>3850</v>
      </c>
      <c r="N30" s="38">
        <v>1420</v>
      </c>
      <c r="O30" s="38">
        <v>40</v>
      </c>
      <c r="P30" s="38">
        <v>70</v>
      </c>
    </row>
    <row r="31" spans="2:16" ht="15.75" x14ac:dyDescent="0.25">
      <c r="B31" s="14" t="s">
        <v>27</v>
      </c>
      <c r="C31" s="85">
        <f>SUM(E31,F31,H31,I31,L31,O31,P31)</f>
        <v>112500</v>
      </c>
      <c r="D31" s="16">
        <v>79840</v>
      </c>
      <c r="E31" s="425">
        <v>32660</v>
      </c>
      <c r="F31" s="38">
        <v>170</v>
      </c>
      <c r="G31" s="445">
        <v>60490</v>
      </c>
      <c r="H31" s="38">
        <v>1250</v>
      </c>
      <c r="I31" s="453">
        <v>56940</v>
      </c>
      <c r="J31" s="38">
        <v>18640</v>
      </c>
      <c r="K31" s="38">
        <v>38300</v>
      </c>
      <c r="L31" s="453">
        <v>18740</v>
      </c>
      <c r="M31" s="38">
        <v>14480</v>
      </c>
      <c r="N31" s="38">
        <v>4260</v>
      </c>
      <c r="O31" s="38">
        <v>1130</v>
      </c>
      <c r="P31" s="38">
        <v>1610</v>
      </c>
    </row>
    <row r="32" spans="2:16" ht="15.75" x14ac:dyDescent="0.25">
      <c r="B32" s="14" t="s">
        <v>856</v>
      </c>
      <c r="C32" s="85">
        <f>SUM(E32,F32,H32,I32,L32,O32,P32)</f>
        <v>45450</v>
      </c>
      <c r="D32" s="16">
        <v>45450</v>
      </c>
      <c r="E32" s="425">
        <v>0</v>
      </c>
      <c r="F32" s="38">
        <v>2470</v>
      </c>
      <c r="G32" s="445">
        <v>3430</v>
      </c>
      <c r="H32" s="38">
        <v>2270</v>
      </c>
      <c r="I32" s="453">
        <v>9230</v>
      </c>
      <c r="J32" s="38">
        <v>4410</v>
      </c>
      <c r="K32" s="38">
        <v>4820</v>
      </c>
      <c r="L32" s="453">
        <v>23880</v>
      </c>
      <c r="M32" s="38">
        <v>18390</v>
      </c>
      <c r="N32" s="38">
        <v>5480</v>
      </c>
      <c r="O32" s="38">
        <v>5610</v>
      </c>
      <c r="P32" s="38">
        <v>1990</v>
      </c>
    </row>
    <row r="33" spans="2:16" ht="15.75" x14ac:dyDescent="0.25">
      <c r="B33" s="25" t="s">
        <v>42</v>
      </c>
      <c r="C33" s="229">
        <f>SUM(E33,F33,H33,I33,L33,O33,P33)</f>
        <v>249400</v>
      </c>
      <c r="D33" s="27">
        <v>216740</v>
      </c>
      <c r="E33" s="229">
        <v>32660</v>
      </c>
      <c r="F33" s="47">
        <v>11440</v>
      </c>
      <c r="G33" s="47">
        <v>65480</v>
      </c>
      <c r="H33" s="47">
        <v>3960</v>
      </c>
      <c r="I33" s="454">
        <v>143000</v>
      </c>
      <c r="J33" s="47">
        <v>33710</v>
      </c>
      <c r="K33" s="47">
        <v>109290</v>
      </c>
      <c r="L33" s="454">
        <v>47890</v>
      </c>
      <c r="M33" s="47">
        <v>36720</v>
      </c>
      <c r="N33" s="47">
        <v>11170</v>
      </c>
      <c r="O33" s="47">
        <v>6780</v>
      </c>
      <c r="P33" s="47">
        <v>3670</v>
      </c>
    </row>
    <row r="34" spans="2:16" ht="15.75" x14ac:dyDescent="0.25">
      <c r="B34" s="50"/>
      <c r="C34" s="44"/>
      <c r="D34" s="67"/>
      <c r="E34" s="44"/>
      <c r="F34" s="44"/>
      <c r="G34" s="44"/>
      <c r="H34" s="44"/>
      <c r="I34" s="456"/>
      <c r="J34" s="44"/>
      <c r="K34" s="44"/>
      <c r="L34" s="456"/>
      <c r="M34" s="44"/>
      <c r="N34" s="281"/>
      <c r="O34" s="281"/>
      <c r="P34" s="281"/>
    </row>
    <row r="35" spans="2:16" ht="15.75" x14ac:dyDescent="0.25">
      <c r="B35" s="28" t="s">
        <v>87</v>
      </c>
      <c r="C35" s="28"/>
      <c r="D35" s="28"/>
      <c r="E35" s="28"/>
      <c r="F35" s="28"/>
      <c r="G35" s="28"/>
      <c r="H35" s="28"/>
      <c r="I35" s="28"/>
      <c r="J35" s="28"/>
      <c r="K35" s="28"/>
      <c r="L35" s="28"/>
      <c r="M35" s="55"/>
    </row>
    <row r="37" spans="2:16" ht="33.75" customHeight="1" x14ac:dyDescent="0.25">
      <c r="B37" s="1177" t="s">
        <v>288</v>
      </c>
      <c r="C37" s="1177"/>
      <c r="D37" s="1177"/>
      <c r="E37" s="1177"/>
      <c r="F37" s="1177"/>
      <c r="G37" s="1177"/>
      <c r="H37" s="1177"/>
      <c r="I37" s="1177"/>
      <c r="J37" s="1177"/>
      <c r="K37" s="1177"/>
      <c r="L37" s="1177"/>
      <c r="M37" s="1177"/>
      <c r="N37" s="1177"/>
      <c r="O37" s="1177"/>
      <c r="P37" s="1177"/>
    </row>
    <row r="38" spans="2:16" x14ac:dyDescent="0.25">
      <c r="B38" s="59" t="s">
        <v>289</v>
      </c>
    </row>
    <row r="39" spans="2:16" x14ac:dyDescent="0.25">
      <c r="B39" t="s">
        <v>71</v>
      </c>
    </row>
    <row r="40" spans="2:16" ht="15.75" x14ac:dyDescent="0.25">
      <c r="B40" s="1176" t="s">
        <v>953</v>
      </c>
      <c r="C40" s="1176"/>
      <c r="D40" s="1176"/>
      <c r="E40" s="1176"/>
      <c r="F40" s="1176"/>
      <c r="G40" s="1176"/>
      <c r="H40" s="1176"/>
      <c r="I40" s="1176"/>
      <c r="J40" s="1176"/>
      <c r="K40" s="1176"/>
      <c r="L40" s="1176"/>
      <c r="M40" s="1176"/>
      <c r="N40" s="1176"/>
    </row>
  </sheetData>
  <mergeCells count="3">
    <mergeCell ref="B1:M1"/>
    <mergeCell ref="B40:N40"/>
    <mergeCell ref="B37:P37"/>
  </mergeCells>
  <pageMargins left="0.7" right="0.7" top="0.75" bottom="0.75" header="0.3" footer="0.3"/>
  <pageSetup paperSize="9" scale="64" fitToWidth="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6" tint="0.39997558519241921"/>
    <pageSetUpPr fitToPage="1"/>
  </sheetPr>
  <dimension ref="B1:P72"/>
  <sheetViews>
    <sheetView workbookViewId="0">
      <selection activeCell="G66" sqref="G66"/>
    </sheetView>
  </sheetViews>
  <sheetFormatPr defaultRowHeight="15" x14ac:dyDescent="0.25"/>
  <cols>
    <col min="1" max="1" width="4.42578125" customWidth="1"/>
    <col min="2" max="2" width="28.28515625" customWidth="1"/>
    <col min="3" max="3" width="17.28515625" customWidth="1"/>
    <col min="4" max="4" width="20.85546875" customWidth="1"/>
    <col min="5" max="16" width="18.42578125" customWidth="1"/>
  </cols>
  <sheetData>
    <row r="1" spans="2:16" ht="15.75" x14ac:dyDescent="0.25">
      <c r="B1" s="1175" t="s">
        <v>1003</v>
      </c>
      <c r="C1" s="1175"/>
      <c r="D1" s="1175"/>
      <c r="E1" s="1175"/>
      <c r="F1" s="1175"/>
      <c r="G1" s="1175"/>
      <c r="H1" s="1175"/>
      <c r="I1" s="1175"/>
      <c r="J1" s="1175"/>
      <c r="K1" s="1175"/>
      <c r="L1" s="1175"/>
      <c r="M1" s="1175"/>
    </row>
    <row r="2" spans="2:16" ht="15.75" x14ac:dyDescent="0.25">
      <c r="B2" s="55"/>
      <c r="C2" s="1178"/>
      <c r="D2" s="1178"/>
      <c r="E2" s="1178"/>
      <c r="F2" s="1178"/>
      <c r="G2" s="1178"/>
      <c r="H2" s="1178"/>
      <c r="I2" s="1178"/>
      <c r="J2" s="1178"/>
      <c r="K2" s="1178"/>
      <c r="L2" s="1178"/>
      <c r="M2" s="1178"/>
      <c r="N2" s="1178"/>
      <c r="O2" s="1178"/>
      <c r="P2" s="1178"/>
    </row>
    <row r="3" spans="2:16" ht="63" x14ac:dyDescent="0.25">
      <c r="B3" s="478"/>
      <c r="C3" s="478" t="s">
        <v>270</v>
      </c>
      <c r="D3" s="481" t="s">
        <v>196</v>
      </c>
      <c r="E3" s="478" t="s">
        <v>8</v>
      </c>
      <c r="F3" s="478" t="s">
        <v>843</v>
      </c>
      <c r="G3" s="478" t="s">
        <v>9</v>
      </c>
      <c r="H3" s="478" t="s">
        <v>844</v>
      </c>
      <c r="I3" s="450" t="s">
        <v>185</v>
      </c>
      <c r="J3" s="420" t="s">
        <v>186</v>
      </c>
      <c r="K3" s="420" t="s">
        <v>187</v>
      </c>
      <c r="L3" s="450" t="s">
        <v>188</v>
      </c>
      <c r="M3" s="420" t="s">
        <v>189</v>
      </c>
      <c r="N3" s="420" t="s">
        <v>190</v>
      </c>
      <c r="O3" s="204" t="s">
        <v>14</v>
      </c>
      <c r="P3" s="478" t="s">
        <v>15</v>
      </c>
    </row>
    <row r="4" spans="2:16" ht="15.75" x14ac:dyDescent="0.25">
      <c r="B4" s="765"/>
      <c r="C4" s="766" t="s">
        <v>827</v>
      </c>
      <c r="D4" s="800" t="s">
        <v>827</v>
      </c>
      <c r="E4" s="766" t="s">
        <v>827</v>
      </c>
      <c r="F4" s="766" t="s">
        <v>828</v>
      </c>
      <c r="G4" s="766"/>
      <c r="H4" s="766" t="s">
        <v>829</v>
      </c>
      <c r="I4" s="766" t="s">
        <v>828</v>
      </c>
      <c r="J4" s="766" t="s">
        <v>828</v>
      </c>
      <c r="K4" s="766" t="s">
        <v>828</v>
      </c>
      <c r="L4" s="766" t="s">
        <v>829</v>
      </c>
      <c r="M4" s="766" t="s">
        <v>829</v>
      </c>
      <c r="N4" s="766" t="s">
        <v>829</v>
      </c>
      <c r="O4" s="766" t="s">
        <v>828</v>
      </c>
      <c r="P4" s="766" t="s">
        <v>827</v>
      </c>
    </row>
    <row r="5" spans="2:16" ht="15.75" x14ac:dyDescent="0.25">
      <c r="B5" s="479"/>
      <c r="C5" s="480"/>
      <c r="D5" s="13"/>
      <c r="E5" s="480"/>
      <c r="F5" s="480"/>
      <c r="G5" s="480"/>
      <c r="H5" s="480"/>
      <c r="I5" s="451"/>
      <c r="J5" s="480"/>
      <c r="K5" s="480"/>
      <c r="L5" s="451"/>
      <c r="M5" s="480"/>
      <c r="N5" s="407"/>
      <c r="O5" s="443"/>
      <c r="P5" s="407"/>
    </row>
    <row r="6" spans="2:16" ht="15.75" x14ac:dyDescent="0.25">
      <c r="B6" s="25" t="s">
        <v>35</v>
      </c>
      <c r="C6" s="40"/>
      <c r="D6" s="99"/>
      <c r="E6" s="40"/>
      <c r="F6" s="40"/>
      <c r="G6" s="40"/>
      <c r="H6" s="40"/>
      <c r="I6" s="452"/>
      <c r="J6" s="40"/>
      <c r="K6" s="40"/>
      <c r="L6" s="452"/>
      <c r="M6" s="40"/>
      <c r="N6" s="279"/>
      <c r="O6" s="444"/>
      <c r="P6" s="279"/>
    </row>
    <row r="7" spans="2:16" ht="15.75" x14ac:dyDescent="0.25">
      <c r="B7" s="14" t="s">
        <v>36</v>
      </c>
      <c r="C7" s="1096">
        <v>30.2</v>
      </c>
      <c r="D7" s="1083">
        <v>28.1</v>
      </c>
      <c r="E7" s="1096">
        <v>2.2000000000000002</v>
      </c>
      <c r="F7" s="1097">
        <v>5.0999999999999996</v>
      </c>
      <c r="G7" s="1098"/>
      <c r="H7" s="1097">
        <v>0.9</v>
      </c>
      <c r="I7" s="1099">
        <v>41</v>
      </c>
      <c r="J7" s="1097">
        <v>6.6</v>
      </c>
      <c r="K7" s="1097">
        <v>34.4</v>
      </c>
      <c r="L7" s="1099">
        <v>10.4</v>
      </c>
      <c r="M7" s="1096">
        <v>7.7</v>
      </c>
      <c r="N7" s="1097">
        <v>2.7</v>
      </c>
      <c r="O7" s="1097">
        <v>1</v>
      </c>
      <c r="P7" s="1097">
        <v>0.4</v>
      </c>
    </row>
    <row r="8" spans="2:16" ht="15.75" x14ac:dyDescent="0.25">
      <c r="B8" s="14" t="s">
        <v>37</v>
      </c>
      <c r="C8" s="1096">
        <v>27.9</v>
      </c>
      <c r="D8" s="1083">
        <v>23.9</v>
      </c>
      <c r="E8" s="1096">
        <v>4</v>
      </c>
      <c r="F8" s="1097">
        <v>3.3</v>
      </c>
      <c r="G8" s="1098"/>
      <c r="H8" s="1097">
        <v>0.7</v>
      </c>
      <c r="I8" s="1099">
        <v>43</v>
      </c>
      <c r="J8" s="1097">
        <v>11.4</v>
      </c>
      <c r="K8" s="1097">
        <v>31.5</v>
      </c>
      <c r="L8" s="1099">
        <v>6.2</v>
      </c>
      <c r="M8" s="1096">
        <v>4.9000000000000004</v>
      </c>
      <c r="N8" s="1097">
        <v>1.3</v>
      </c>
      <c r="O8" s="1097">
        <v>1.5</v>
      </c>
      <c r="P8" s="1097">
        <v>0.4</v>
      </c>
    </row>
    <row r="9" spans="2:16" ht="15.75" x14ac:dyDescent="0.25">
      <c r="B9" s="14" t="s">
        <v>38</v>
      </c>
      <c r="C9" s="1096">
        <v>28.1</v>
      </c>
      <c r="D9" s="1083">
        <v>22.8</v>
      </c>
      <c r="E9" s="1096">
        <v>5.3</v>
      </c>
      <c r="F9" s="1097">
        <v>1.8</v>
      </c>
      <c r="G9" s="1098"/>
      <c r="H9" s="1097">
        <v>0</v>
      </c>
      <c r="I9" s="1099">
        <v>41.1</v>
      </c>
      <c r="J9" s="1097">
        <v>10.4</v>
      </c>
      <c r="K9" s="1097">
        <v>30.6</v>
      </c>
      <c r="L9" s="1099">
        <v>7.2</v>
      </c>
      <c r="M9" s="1096">
        <v>6.1</v>
      </c>
      <c r="N9" s="1097">
        <v>1.2</v>
      </c>
      <c r="O9" s="1097">
        <v>2.9</v>
      </c>
      <c r="P9" s="1097">
        <v>0.5</v>
      </c>
    </row>
    <row r="10" spans="2:16" ht="15.75" x14ac:dyDescent="0.25">
      <c r="B10" s="14" t="s">
        <v>39</v>
      </c>
      <c r="C10" s="1096">
        <v>34.4</v>
      </c>
      <c r="D10" s="1083">
        <v>29.5</v>
      </c>
      <c r="E10" s="1096">
        <v>4.8</v>
      </c>
      <c r="F10" s="1097">
        <v>2.6</v>
      </c>
      <c r="G10" s="1098"/>
      <c r="H10" s="1097">
        <v>1</v>
      </c>
      <c r="I10" s="1099">
        <v>54.5</v>
      </c>
      <c r="J10" s="1097">
        <v>24.3</v>
      </c>
      <c r="K10" s="1097">
        <v>30.3</v>
      </c>
      <c r="L10" s="1099">
        <v>5.2</v>
      </c>
      <c r="M10" s="1096">
        <v>4.3</v>
      </c>
      <c r="N10" s="1097">
        <v>1</v>
      </c>
      <c r="O10" s="1097">
        <v>4.8</v>
      </c>
      <c r="P10" s="1097">
        <v>1.6</v>
      </c>
    </row>
    <row r="11" spans="2:16" ht="15.75" x14ac:dyDescent="0.25">
      <c r="B11" s="14" t="s">
        <v>40</v>
      </c>
      <c r="C11" s="1096">
        <v>21.3</v>
      </c>
      <c r="D11" s="1083">
        <v>16.7</v>
      </c>
      <c r="E11" s="1096">
        <v>4.7</v>
      </c>
      <c r="F11" s="1097">
        <v>0.2</v>
      </c>
      <c r="G11" s="1098"/>
      <c r="H11" s="1097">
        <v>0</v>
      </c>
      <c r="I11" s="1099">
        <v>33.299999999999997</v>
      </c>
      <c r="J11" s="1097">
        <v>9.1999999999999993</v>
      </c>
      <c r="K11" s="1097">
        <v>24.1</v>
      </c>
      <c r="L11" s="1099">
        <v>4.4000000000000004</v>
      </c>
      <c r="M11" s="1096">
        <v>3.2</v>
      </c>
      <c r="N11" s="1097">
        <v>1.1000000000000001</v>
      </c>
      <c r="O11" s="1097">
        <v>3.5</v>
      </c>
      <c r="P11" s="1097">
        <v>0.1</v>
      </c>
    </row>
    <row r="12" spans="2:16" ht="15.75" x14ac:dyDescent="0.25">
      <c r="B12" s="14" t="s">
        <v>41</v>
      </c>
      <c r="C12" s="1096">
        <v>16.7</v>
      </c>
      <c r="D12" s="1083">
        <v>13.3</v>
      </c>
      <c r="E12" s="1096">
        <v>3.4</v>
      </c>
      <c r="F12" s="1097">
        <v>0.6</v>
      </c>
      <c r="G12" s="1098"/>
      <c r="H12" s="1097">
        <v>0</v>
      </c>
      <c r="I12" s="1099">
        <v>29.8</v>
      </c>
      <c r="J12" s="1097">
        <v>7.2</v>
      </c>
      <c r="K12" s="1097">
        <v>22.6</v>
      </c>
      <c r="L12" s="1099">
        <v>1.8</v>
      </c>
      <c r="M12" s="1096">
        <v>1.1000000000000001</v>
      </c>
      <c r="N12" s="1097">
        <v>0.7</v>
      </c>
      <c r="O12" s="1097">
        <v>3.6</v>
      </c>
      <c r="P12" s="1097">
        <v>0.3</v>
      </c>
    </row>
    <row r="13" spans="2:16" ht="15.75" x14ac:dyDescent="0.25">
      <c r="B13" s="14" t="s">
        <v>184</v>
      </c>
      <c r="C13" s="1096"/>
      <c r="D13" s="1083"/>
      <c r="E13" s="1096"/>
      <c r="F13" s="1097"/>
      <c r="G13" s="1098"/>
      <c r="H13" s="1097"/>
      <c r="I13" s="1099"/>
      <c r="J13" s="1097"/>
      <c r="K13" s="1097"/>
      <c r="L13" s="1099"/>
      <c r="M13" s="1096"/>
      <c r="N13" s="1097"/>
      <c r="O13" s="1097"/>
      <c r="P13" s="1097"/>
    </row>
    <row r="14" spans="2:16" ht="15.75" x14ac:dyDescent="0.25">
      <c r="B14" s="25" t="s">
        <v>42</v>
      </c>
      <c r="C14" s="1100">
        <v>27.4</v>
      </c>
      <c r="D14" s="1090">
        <v>23.8</v>
      </c>
      <c r="E14" s="1100">
        <v>3.6</v>
      </c>
      <c r="F14" s="1101">
        <v>3.2</v>
      </c>
      <c r="G14" s="1102">
        <v>7.2</v>
      </c>
      <c r="H14" s="1101">
        <v>0.6</v>
      </c>
      <c r="I14" s="1103">
        <v>40.6</v>
      </c>
      <c r="J14" s="1101">
        <v>9.6</v>
      </c>
      <c r="K14" s="1101">
        <v>31</v>
      </c>
      <c r="L14" s="1103">
        <v>7.1</v>
      </c>
      <c r="M14" s="1100">
        <v>5.4</v>
      </c>
      <c r="N14" s="1100">
        <v>1.6</v>
      </c>
      <c r="O14" s="1100">
        <v>1.9</v>
      </c>
      <c r="P14" s="1100">
        <v>0.4</v>
      </c>
    </row>
    <row r="15" spans="2:16" ht="15.75" x14ac:dyDescent="0.25">
      <c r="B15" s="14"/>
      <c r="C15" s="1096"/>
      <c r="D15" s="1083"/>
      <c r="E15" s="1096"/>
      <c r="F15" s="1104"/>
      <c r="G15" s="1105"/>
      <c r="H15" s="1104"/>
      <c r="I15" s="1106"/>
      <c r="J15" s="1104"/>
      <c r="K15" s="1104"/>
      <c r="L15" s="1106"/>
      <c r="M15" s="1096"/>
      <c r="N15" s="1107"/>
      <c r="O15" s="1107"/>
      <c r="P15" s="1107"/>
    </row>
    <row r="16" spans="2:16" ht="15.75" x14ac:dyDescent="0.25">
      <c r="B16" s="25" t="s">
        <v>43</v>
      </c>
      <c r="C16" s="1096"/>
      <c r="D16" s="1083"/>
      <c r="E16" s="1096"/>
      <c r="F16" s="1104"/>
      <c r="G16" s="1105"/>
      <c r="H16" s="1104"/>
      <c r="I16" s="1106"/>
      <c r="J16" s="1104"/>
      <c r="K16" s="1104"/>
      <c r="L16" s="1106"/>
      <c r="M16" s="1096"/>
      <c r="N16" s="1107"/>
      <c r="O16" s="1107"/>
      <c r="P16" s="1107"/>
    </row>
    <row r="17" spans="2:16" ht="15.75" x14ac:dyDescent="0.25">
      <c r="B17" s="111" t="s">
        <v>44</v>
      </c>
      <c r="C17" s="1096">
        <v>22.4</v>
      </c>
      <c r="D17" s="1083">
        <v>21.3</v>
      </c>
      <c r="E17" s="1096">
        <v>1</v>
      </c>
      <c r="F17" s="1097">
        <v>8.3000000000000007</v>
      </c>
      <c r="G17" s="1098"/>
      <c r="H17" s="1097">
        <v>0.3</v>
      </c>
      <c r="I17" s="1099">
        <v>32.1</v>
      </c>
      <c r="J17" s="1097">
        <v>9.1</v>
      </c>
      <c r="K17" s="1097">
        <v>23.1</v>
      </c>
      <c r="L17" s="1099">
        <v>4.5999999999999996</v>
      </c>
      <c r="M17" s="1096">
        <v>2.9</v>
      </c>
      <c r="N17" s="1097">
        <v>1.7</v>
      </c>
      <c r="O17" s="1097">
        <v>0.1</v>
      </c>
      <c r="P17" s="1097">
        <v>0.9</v>
      </c>
    </row>
    <row r="18" spans="2:16" ht="15.75" x14ac:dyDescent="0.25">
      <c r="B18" s="111" t="s">
        <v>45</v>
      </c>
      <c r="C18" s="1096">
        <v>26.4</v>
      </c>
      <c r="D18" s="1083">
        <v>24.4</v>
      </c>
      <c r="E18" s="1096">
        <v>2</v>
      </c>
      <c r="F18" s="1097">
        <v>5</v>
      </c>
      <c r="G18" s="1098"/>
      <c r="H18" s="1097">
        <v>2.2000000000000002</v>
      </c>
      <c r="I18" s="1099">
        <v>37.799999999999997</v>
      </c>
      <c r="J18" s="1097">
        <v>7.2</v>
      </c>
      <c r="K18" s="1097">
        <v>30.5</v>
      </c>
      <c r="L18" s="1099">
        <v>6.3</v>
      </c>
      <c r="M18" s="1096">
        <v>4.4000000000000004</v>
      </c>
      <c r="N18" s="1097">
        <v>1.9</v>
      </c>
      <c r="O18" s="1097">
        <v>0.8</v>
      </c>
      <c r="P18" s="1097">
        <v>0.3</v>
      </c>
    </row>
    <row r="19" spans="2:16" ht="15.75" x14ac:dyDescent="0.25">
      <c r="B19" s="111" t="s">
        <v>46</v>
      </c>
      <c r="C19" s="1096">
        <v>24.7</v>
      </c>
      <c r="D19" s="1083">
        <v>22</v>
      </c>
      <c r="E19" s="1096">
        <v>2.7</v>
      </c>
      <c r="F19" s="1097">
        <v>4.4000000000000004</v>
      </c>
      <c r="G19" s="1098"/>
      <c r="H19" s="1097">
        <v>0</v>
      </c>
      <c r="I19" s="1099">
        <v>38.6</v>
      </c>
      <c r="J19" s="1097">
        <v>9.1999999999999993</v>
      </c>
      <c r="K19" s="1097">
        <v>29.4</v>
      </c>
      <c r="L19" s="1099">
        <v>4.9000000000000004</v>
      </c>
      <c r="M19" s="1096">
        <v>3.8</v>
      </c>
      <c r="N19" s="1097">
        <v>1.1000000000000001</v>
      </c>
      <c r="O19" s="1097">
        <v>1</v>
      </c>
      <c r="P19" s="1097">
        <v>0.5</v>
      </c>
    </row>
    <row r="20" spans="2:16" ht="15.75" x14ac:dyDescent="0.25">
      <c r="B20" s="111" t="s">
        <v>47</v>
      </c>
      <c r="C20" s="1096">
        <v>28</v>
      </c>
      <c r="D20" s="1083">
        <v>24.7</v>
      </c>
      <c r="E20" s="1096">
        <v>3.3</v>
      </c>
      <c r="F20" s="1097">
        <v>3.4</v>
      </c>
      <c r="G20" s="1098"/>
      <c r="H20" s="1097">
        <v>0.4</v>
      </c>
      <c r="I20" s="1099">
        <v>42.7</v>
      </c>
      <c r="J20" s="1097">
        <v>10.4</v>
      </c>
      <c r="K20" s="1097">
        <v>32.299999999999997</v>
      </c>
      <c r="L20" s="1099">
        <v>6.5</v>
      </c>
      <c r="M20" s="1096">
        <v>4.7</v>
      </c>
      <c r="N20" s="1097">
        <v>1.8</v>
      </c>
      <c r="O20" s="1097">
        <v>1.7</v>
      </c>
      <c r="P20" s="1097">
        <v>0.6</v>
      </c>
    </row>
    <row r="21" spans="2:16" ht="15.75" x14ac:dyDescent="0.25">
      <c r="B21" s="111" t="s">
        <v>48</v>
      </c>
      <c r="C21" s="1096">
        <v>30.2</v>
      </c>
      <c r="D21" s="1083">
        <v>26.5</v>
      </c>
      <c r="E21" s="1096">
        <v>3.7</v>
      </c>
      <c r="F21" s="1097">
        <v>2.7</v>
      </c>
      <c r="G21" s="1098"/>
      <c r="H21" s="1097">
        <v>0.4</v>
      </c>
      <c r="I21" s="1099">
        <v>46.8</v>
      </c>
      <c r="J21" s="1097">
        <v>9.6999999999999993</v>
      </c>
      <c r="K21" s="1097">
        <v>37</v>
      </c>
      <c r="L21" s="1099">
        <v>7.2</v>
      </c>
      <c r="M21" s="1096">
        <v>5.4</v>
      </c>
      <c r="N21" s="1097">
        <v>1.7</v>
      </c>
      <c r="O21" s="1097">
        <v>2</v>
      </c>
      <c r="P21" s="1097">
        <v>0.7</v>
      </c>
    </row>
    <row r="22" spans="2:16" ht="15.75" x14ac:dyDescent="0.25">
      <c r="B22" s="111" t="s">
        <v>49</v>
      </c>
      <c r="C22" s="1096">
        <v>27.1</v>
      </c>
      <c r="D22" s="1083">
        <v>23.1</v>
      </c>
      <c r="E22" s="1096">
        <v>4</v>
      </c>
      <c r="F22" s="1097">
        <v>1</v>
      </c>
      <c r="G22" s="1098"/>
      <c r="H22" s="1098">
        <v>0.1</v>
      </c>
      <c r="I22" s="1099">
        <v>44.6</v>
      </c>
      <c r="J22" s="1097">
        <v>10.5</v>
      </c>
      <c r="K22" s="1097">
        <v>34</v>
      </c>
      <c r="L22" s="1099">
        <v>6.6</v>
      </c>
      <c r="M22" s="1096">
        <v>5.9</v>
      </c>
      <c r="N22" s="1097">
        <v>0.7</v>
      </c>
      <c r="O22" s="1097">
        <v>1.9</v>
      </c>
      <c r="P22" s="1097">
        <v>0.1</v>
      </c>
    </row>
    <row r="23" spans="2:16" ht="15.75" x14ac:dyDescent="0.25">
      <c r="B23" s="111" t="s">
        <v>50</v>
      </c>
      <c r="C23" s="1096">
        <v>25.4</v>
      </c>
      <c r="D23" s="1083">
        <v>20.8</v>
      </c>
      <c r="E23" s="1096">
        <v>4.7</v>
      </c>
      <c r="F23" s="1097">
        <v>0.4</v>
      </c>
      <c r="G23" s="1098"/>
      <c r="H23" s="1097">
        <v>0.1</v>
      </c>
      <c r="I23" s="1099">
        <v>40.299999999999997</v>
      </c>
      <c r="J23" s="1097">
        <v>12</v>
      </c>
      <c r="K23" s="1097">
        <v>28.3</v>
      </c>
      <c r="L23" s="1099">
        <v>5.9</v>
      </c>
      <c r="M23" s="1096">
        <v>3.8</v>
      </c>
      <c r="N23" s="1097">
        <v>2.1</v>
      </c>
      <c r="O23" s="1097">
        <v>2.4</v>
      </c>
      <c r="P23" s="1097">
        <v>0.2</v>
      </c>
    </row>
    <row r="24" spans="2:16" ht="15.75" x14ac:dyDescent="0.25">
      <c r="B24" s="111" t="s">
        <v>51</v>
      </c>
      <c r="C24" s="1096">
        <v>29.3</v>
      </c>
      <c r="D24" s="1083">
        <v>24.3</v>
      </c>
      <c r="E24" s="1096">
        <v>5</v>
      </c>
      <c r="F24" s="1097">
        <v>1.2</v>
      </c>
      <c r="G24" s="1098"/>
      <c r="H24" s="1097">
        <v>0.8</v>
      </c>
      <c r="I24" s="1099">
        <v>43.6</v>
      </c>
      <c r="J24" s="1097">
        <v>10.1</v>
      </c>
      <c r="K24" s="1097">
        <v>33.5</v>
      </c>
      <c r="L24" s="1099">
        <v>7.3</v>
      </c>
      <c r="M24" s="1096">
        <v>6.1</v>
      </c>
      <c r="N24" s="1097">
        <v>1.2</v>
      </c>
      <c r="O24" s="1097">
        <v>4.2</v>
      </c>
      <c r="P24" s="1097">
        <v>0.3</v>
      </c>
    </row>
    <row r="25" spans="2:16" ht="15.75" x14ac:dyDescent="0.25">
      <c r="B25" s="111" t="s">
        <v>52</v>
      </c>
      <c r="C25" s="1096">
        <v>28</v>
      </c>
      <c r="D25" s="1083">
        <v>22.7</v>
      </c>
      <c r="E25" s="1096">
        <v>5.3</v>
      </c>
      <c r="F25" s="1097">
        <v>0.4</v>
      </c>
      <c r="G25" s="1098"/>
      <c r="H25" s="1098">
        <v>0</v>
      </c>
      <c r="I25" s="1099">
        <v>40.4</v>
      </c>
      <c r="J25" s="1097">
        <v>9.4</v>
      </c>
      <c r="K25" s="1097">
        <v>31</v>
      </c>
      <c r="L25" s="1099">
        <v>8.6999999999999993</v>
      </c>
      <c r="M25" s="1096">
        <v>7.1</v>
      </c>
      <c r="N25" s="1097">
        <v>1.6</v>
      </c>
      <c r="O25" s="1097">
        <v>3.1</v>
      </c>
      <c r="P25" s="1097">
        <v>0.2</v>
      </c>
    </row>
    <row r="26" spans="2:16" ht="15.75" x14ac:dyDescent="0.25">
      <c r="B26" s="111" t="s">
        <v>53</v>
      </c>
      <c r="C26" s="1096">
        <v>33.5</v>
      </c>
      <c r="D26" s="1083">
        <v>28.8</v>
      </c>
      <c r="E26" s="1096">
        <v>4.7</v>
      </c>
      <c r="F26" s="1097">
        <v>4</v>
      </c>
      <c r="G26" s="1098"/>
      <c r="H26" s="1097">
        <v>1.6</v>
      </c>
      <c r="I26" s="1099">
        <v>42.5</v>
      </c>
      <c r="J26" s="1097">
        <v>8.5</v>
      </c>
      <c r="K26" s="1097">
        <v>34</v>
      </c>
      <c r="L26" s="1099">
        <v>12.9</v>
      </c>
      <c r="M26" s="1096">
        <v>10.3</v>
      </c>
      <c r="N26" s="1097">
        <v>2.5</v>
      </c>
      <c r="O26" s="1097">
        <v>3</v>
      </c>
      <c r="P26" s="1097">
        <v>0.2</v>
      </c>
    </row>
    <row r="27" spans="2:16" ht="15.75" x14ac:dyDescent="0.25">
      <c r="B27" s="111" t="s">
        <v>184</v>
      </c>
      <c r="C27" s="1096"/>
      <c r="D27" s="1083"/>
      <c r="E27" s="1096"/>
      <c r="F27" s="1097"/>
      <c r="G27" s="1098"/>
      <c r="H27" s="1097"/>
      <c r="I27" s="1099"/>
      <c r="J27" s="1097"/>
      <c r="K27" s="1097"/>
      <c r="L27" s="1099"/>
      <c r="M27" s="1096"/>
      <c r="N27" s="1097"/>
      <c r="O27" s="1097"/>
      <c r="P27" s="1097"/>
    </row>
    <row r="28" spans="2:16" ht="15.75" x14ac:dyDescent="0.25">
      <c r="B28" s="25" t="s">
        <v>42</v>
      </c>
      <c r="C28" s="1100">
        <v>27.4</v>
      </c>
      <c r="D28" s="1090">
        <v>23.8</v>
      </c>
      <c r="E28" s="1100">
        <v>3.6</v>
      </c>
      <c r="F28" s="1101">
        <v>3.2</v>
      </c>
      <c r="G28" s="1101">
        <v>7.2</v>
      </c>
      <c r="H28" s="1101">
        <v>0.6</v>
      </c>
      <c r="I28" s="1103">
        <v>40.6</v>
      </c>
      <c r="J28" s="1101">
        <v>9.6</v>
      </c>
      <c r="K28" s="1101">
        <v>31</v>
      </c>
      <c r="L28" s="1103">
        <v>7.1</v>
      </c>
      <c r="M28" s="1100">
        <v>5.4</v>
      </c>
      <c r="N28" s="1100">
        <v>1.6</v>
      </c>
      <c r="O28" s="1100">
        <v>1.9</v>
      </c>
      <c r="P28" s="1100">
        <v>0.4</v>
      </c>
    </row>
    <row r="29" spans="2:16" ht="15.75" x14ac:dyDescent="0.25">
      <c r="B29" s="50"/>
      <c r="C29" s="44"/>
      <c r="D29" s="67"/>
      <c r="E29" s="44"/>
      <c r="F29" s="44"/>
      <c r="G29" s="44"/>
      <c r="H29" s="44"/>
      <c r="I29" s="456"/>
      <c r="J29" s="44"/>
      <c r="K29" s="44"/>
      <c r="L29" s="456"/>
      <c r="M29" s="44"/>
      <c r="N29" s="281"/>
      <c r="O29" s="281"/>
      <c r="P29" s="281"/>
    </row>
    <row r="30" spans="2:16" ht="15.75" x14ac:dyDescent="0.25">
      <c r="B30" s="28" t="s">
        <v>762</v>
      </c>
      <c r="C30" s="28"/>
      <c r="D30" s="28"/>
      <c r="E30" s="28"/>
      <c r="F30" s="28"/>
      <c r="G30" s="28"/>
      <c r="H30" s="28"/>
      <c r="I30" s="28"/>
      <c r="J30" s="28"/>
      <c r="K30" s="28"/>
      <c r="L30" s="28"/>
      <c r="M30" s="55"/>
    </row>
    <row r="32" spans="2:16" ht="30" customHeight="1" x14ac:dyDescent="0.25">
      <c r="B32" s="1177" t="s">
        <v>288</v>
      </c>
      <c r="C32" s="1177"/>
      <c r="D32" s="1177"/>
      <c r="E32" s="1177"/>
      <c r="F32" s="1177"/>
      <c r="G32" s="1177"/>
      <c r="H32" s="1177"/>
      <c r="I32" s="1177"/>
      <c r="J32" s="1177"/>
      <c r="K32" s="1177"/>
      <c r="L32" s="1177"/>
      <c r="M32" s="1177"/>
      <c r="N32" s="1177"/>
      <c r="O32" s="1177"/>
      <c r="P32" s="1177"/>
    </row>
    <row r="33" spans="2:14" x14ac:dyDescent="0.25">
      <c r="B33" s="59" t="s">
        <v>289</v>
      </c>
    </row>
    <row r="34" spans="2:14" ht="15.75" x14ac:dyDescent="0.25">
      <c r="B34" s="1176" t="s">
        <v>953</v>
      </c>
      <c r="C34" s="1176"/>
      <c r="D34" s="1176"/>
      <c r="E34" s="1176"/>
      <c r="F34" s="1176"/>
      <c r="G34" s="1176"/>
      <c r="H34" s="1176"/>
      <c r="I34" s="1176"/>
      <c r="J34" s="1176"/>
      <c r="K34" s="1176"/>
      <c r="L34" s="1176"/>
      <c r="M34" s="1176"/>
      <c r="N34" s="1176"/>
    </row>
    <row r="35" spans="2:14" x14ac:dyDescent="0.25">
      <c r="B35" t="s">
        <v>1033</v>
      </c>
    </row>
    <row r="38" spans="2:14" ht="50.25" customHeight="1" x14ac:dyDescent="0.25">
      <c r="B38" s="1175" t="s">
        <v>1004</v>
      </c>
      <c r="C38" s="1175"/>
      <c r="D38" s="1175"/>
      <c r="E38" s="1175"/>
      <c r="F38" s="1175"/>
      <c r="G38" s="462"/>
      <c r="H38" s="462"/>
      <c r="I38" s="462"/>
      <c r="J38" s="462"/>
      <c r="K38" s="462"/>
      <c r="L38" s="462"/>
      <c r="M38" s="462"/>
    </row>
    <row r="40" spans="2:14" ht="51" customHeight="1" x14ac:dyDescent="0.25">
      <c r="B40" s="515"/>
      <c r="C40" s="450" t="s">
        <v>185</v>
      </c>
      <c r="D40" s="115" t="s">
        <v>990</v>
      </c>
      <c r="E40" s="115" t="s">
        <v>948</v>
      </c>
      <c r="F40" s="562" t="s">
        <v>947</v>
      </c>
      <c r="G40" s="84"/>
      <c r="H40" s="84"/>
      <c r="I40" s="84"/>
    </row>
    <row r="41" spans="2:14" ht="15.75" x14ac:dyDescent="0.25">
      <c r="B41" s="517"/>
      <c r="C41" s="450" t="s">
        <v>828</v>
      </c>
      <c r="D41" s="764" t="s">
        <v>828</v>
      </c>
      <c r="E41" s="764" t="s">
        <v>828</v>
      </c>
      <c r="F41" s="764" t="s">
        <v>828</v>
      </c>
      <c r="G41" s="84"/>
      <c r="H41" s="84"/>
      <c r="I41" s="84"/>
    </row>
    <row r="42" spans="2:14" ht="15.75" x14ac:dyDescent="0.25">
      <c r="B42" s="12"/>
      <c r="C42" s="799"/>
      <c r="D42" s="13"/>
      <c r="E42" s="768"/>
      <c r="F42" s="768"/>
      <c r="G42" s="767"/>
      <c r="H42" s="767"/>
      <c r="I42" s="767"/>
    </row>
    <row r="43" spans="2:14" ht="15.75" x14ac:dyDescent="0.25">
      <c r="B43" s="25" t="s">
        <v>35</v>
      </c>
      <c r="C43" s="452"/>
      <c r="D43" s="99"/>
      <c r="E43" s="40"/>
      <c r="F43" s="40"/>
      <c r="G43" s="55"/>
      <c r="H43" s="55"/>
      <c r="I43" s="55"/>
    </row>
    <row r="44" spans="2:14" ht="15.75" x14ac:dyDescent="0.25">
      <c r="B44" s="14" t="s">
        <v>36</v>
      </c>
      <c r="C44" s="1099">
        <v>41</v>
      </c>
      <c r="D44" s="1083">
        <v>19</v>
      </c>
      <c r="E44" s="1096">
        <v>18.7</v>
      </c>
      <c r="F44" s="1097">
        <v>3.3</v>
      </c>
      <c r="G44" s="574"/>
      <c r="H44" s="575"/>
      <c r="I44" s="575"/>
    </row>
    <row r="45" spans="2:14" ht="15.75" x14ac:dyDescent="0.25">
      <c r="B45" s="14" t="s">
        <v>37</v>
      </c>
      <c r="C45" s="1099">
        <v>43</v>
      </c>
      <c r="D45" s="1083">
        <v>24.7</v>
      </c>
      <c r="E45" s="1096">
        <v>16.2</v>
      </c>
      <c r="F45" s="1097">
        <v>2</v>
      </c>
      <c r="G45" s="574"/>
      <c r="H45" s="575"/>
      <c r="I45" s="575"/>
    </row>
    <row r="46" spans="2:14" ht="15.75" x14ac:dyDescent="0.25">
      <c r="B46" s="14" t="s">
        <v>38</v>
      </c>
      <c r="C46" s="1099">
        <v>41.1</v>
      </c>
      <c r="D46" s="1083">
        <v>24.3</v>
      </c>
      <c r="E46" s="1096">
        <v>14.8</v>
      </c>
      <c r="F46" s="1097">
        <v>2.1</v>
      </c>
      <c r="G46" s="574"/>
      <c r="H46" s="575"/>
      <c r="I46" s="575"/>
    </row>
    <row r="47" spans="2:14" ht="15.75" x14ac:dyDescent="0.25">
      <c r="B47" s="14" t="s">
        <v>39</v>
      </c>
      <c r="C47" s="1099">
        <v>54.5</v>
      </c>
      <c r="D47" s="1083">
        <v>29.5</v>
      </c>
      <c r="E47" s="1096">
        <v>19.100000000000001</v>
      </c>
      <c r="F47" s="1097">
        <v>5.9</v>
      </c>
      <c r="G47" s="574"/>
      <c r="H47" s="575"/>
      <c r="I47" s="575"/>
    </row>
    <row r="48" spans="2:14" ht="15.75" x14ac:dyDescent="0.25">
      <c r="B48" s="14" t="s">
        <v>40</v>
      </c>
      <c r="C48" s="1099">
        <v>33.299999999999997</v>
      </c>
      <c r="D48" s="1083">
        <v>17.7</v>
      </c>
      <c r="E48" s="1096">
        <v>13.3</v>
      </c>
      <c r="F48" s="1097">
        <v>2.2999999999999998</v>
      </c>
      <c r="G48" s="574"/>
      <c r="H48" s="575"/>
      <c r="I48" s="575"/>
    </row>
    <row r="49" spans="2:9" ht="15.75" x14ac:dyDescent="0.25">
      <c r="B49" s="14" t="s">
        <v>41</v>
      </c>
      <c r="C49" s="1099">
        <v>29.8</v>
      </c>
      <c r="D49" s="1083">
        <v>21.9</v>
      </c>
      <c r="E49" s="1096">
        <v>5.9</v>
      </c>
      <c r="F49" s="1097">
        <v>2.1</v>
      </c>
      <c r="G49" s="574"/>
      <c r="H49" s="575"/>
      <c r="I49" s="575"/>
    </row>
    <row r="50" spans="2:9" ht="15.75" x14ac:dyDescent="0.25">
      <c r="B50" s="25" t="s">
        <v>42</v>
      </c>
      <c r="C50" s="1103">
        <v>40.6</v>
      </c>
      <c r="D50" s="1090">
        <v>21.8</v>
      </c>
      <c r="E50" s="1100">
        <v>16.2</v>
      </c>
      <c r="F50" s="1101">
        <v>2.6</v>
      </c>
      <c r="G50" s="576"/>
      <c r="H50" s="577"/>
      <c r="I50" s="577"/>
    </row>
    <row r="51" spans="2:9" ht="15.75" x14ac:dyDescent="0.25">
      <c r="B51" s="14"/>
      <c r="C51" s="1106"/>
      <c r="D51" s="1083"/>
      <c r="E51" s="1096"/>
      <c r="F51" s="1104"/>
      <c r="G51" s="578"/>
      <c r="H51" s="579"/>
      <c r="I51" s="579"/>
    </row>
    <row r="52" spans="2:9" ht="15.75" x14ac:dyDescent="0.25">
      <c r="B52" s="25" t="s">
        <v>43</v>
      </c>
      <c r="C52" s="1106"/>
      <c r="D52" s="1083"/>
      <c r="E52" s="1096"/>
      <c r="F52" s="1104"/>
      <c r="G52" s="578"/>
      <c r="H52" s="579"/>
      <c r="I52" s="579"/>
    </row>
    <row r="53" spans="2:9" ht="15.75" x14ac:dyDescent="0.25">
      <c r="B53" s="111" t="s">
        <v>44</v>
      </c>
      <c r="C53" s="1099">
        <v>32.1</v>
      </c>
      <c r="D53" s="1083">
        <v>20</v>
      </c>
      <c r="E53" s="1096">
        <v>9.5</v>
      </c>
      <c r="F53" s="1097">
        <v>2.6</v>
      </c>
      <c r="G53" s="574"/>
      <c r="H53" s="575"/>
      <c r="I53" s="575"/>
    </row>
    <row r="54" spans="2:9" ht="15.75" x14ac:dyDescent="0.25">
      <c r="B54" s="111" t="s">
        <v>45</v>
      </c>
      <c r="C54" s="1099">
        <v>37.799999999999997</v>
      </c>
      <c r="D54" s="1083">
        <v>25.8</v>
      </c>
      <c r="E54" s="1096">
        <v>9.1</v>
      </c>
      <c r="F54" s="1097">
        <v>2.8</v>
      </c>
      <c r="G54" s="574"/>
      <c r="H54" s="575"/>
      <c r="I54" s="575"/>
    </row>
    <row r="55" spans="2:9" ht="15.75" x14ac:dyDescent="0.25">
      <c r="B55" s="111" t="s">
        <v>46</v>
      </c>
      <c r="C55" s="1099">
        <v>38.6</v>
      </c>
      <c r="D55" s="1083">
        <v>23.8</v>
      </c>
      <c r="E55" s="1096">
        <v>12.7</v>
      </c>
      <c r="F55" s="1097">
        <v>2.1</v>
      </c>
      <c r="G55" s="574"/>
      <c r="H55" s="575"/>
      <c r="I55" s="575"/>
    </row>
    <row r="56" spans="2:9" ht="15.75" x14ac:dyDescent="0.25">
      <c r="B56" s="111" t="s">
        <v>47</v>
      </c>
      <c r="C56" s="1099">
        <v>42.7</v>
      </c>
      <c r="D56" s="1083">
        <v>26.5</v>
      </c>
      <c r="E56" s="1096">
        <v>13.7</v>
      </c>
      <c r="F56" s="1097">
        <v>2.5</v>
      </c>
      <c r="G56" s="574"/>
      <c r="H56" s="575"/>
      <c r="I56" s="575"/>
    </row>
    <row r="57" spans="2:9" ht="15.75" x14ac:dyDescent="0.25">
      <c r="B57" s="111" t="s">
        <v>48</v>
      </c>
      <c r="C57" s="1099">
        <v>46.8</v>
      </c>
      <c r="D57" s="1083">
        <v>27.3</v>
      </c>
      <c r="E57" s="1096">
        <v>18.100000000000001</v>
      </c>
      <c r="F57" s="1097">
        <v>1.4</v>
      </c>
      <c r="G57" s="574"/>
      <c r="H57" s="575"/>
      <c r="I57" s="575"/>
    </row>
    <row r="58" spans="2:9" ht="15.75" x14ac:dyDescent="0.25">
      <c r="B58" s="111" t="s">
        <v>49</v>
      </c>
      <c r="C58" s="1099">
        <v>44.6</v>
      </c>
      <c r="D58" s="1083">
        <v>22</v>
      </c>
      <c r="E58" s="1096">
        <v>19.100000000000001</v>
      </c>
      <c r="F58" s="1097">
        <v>3.4</v>
      </c>
      <c r="G58" s="574"/>
      <c r="H58" s="574"/>
      <c r="I58" s="575"/>
    </row>
    <row r="59" spans="2:9" ht="15.75" x14ac:dyDescent="0.25">
      <c r="B59" s="111" t="s">
        <v>50</v>
      </c>
      <c r="C59" s="1099">
        <v>40.299999999999997</v>
      </c>
      <c r="D59" s="1083">
        <v>22.3</v>
      </c>
      <c r="E59" s="1096">
        <v>15.6</v>
      </c>
      <c r="F59" s="1097">
        <v>2.4</v>
      </c>
      <c r="G59" s="574"/>
      <c r="H59" s="575"/>
      <c r="I59" s="575"/>
    </row>
    <row r="60" spans="2:9" ht="15.75" x14ac:dyDescent="0.25">
      <c r="B60" s="111" t="s">
        <v>51</v>
      </c>
      <c r="C60" s="1099">
        <v>43.6</v>
      </c>
      <c r="D60" s="1083">
        <v>17.2</v>
      </c>
      <c r="E60" s="1096">
        <v>22.6</v>
      </c>
      <c r="F60" s="1097">
        <v>3.8</v>
      </c>
      <c r="G60" s="574"/>
      <c r="H60" s="575"/>
      <c r="I60" s="575"/>
    </row>
    <row r="61" spans="2:9" ht="15.75" x14ac:dyDescent="0.25">
      <c r="B61" s="111" t="s">
        <v>52</v>
      </c>
      <c r="C61" s="1099">
        <v>40.4</v>
      </c>
      <c r="D61" s="1083">
        <v>17.8</v>
      </c>
      <c r="E61" s="1096">
        <v>20.399999999999999</v>
      </c>
      <c r="F61" s="1097">
        <v>2.2000000000000002</v>
      </c>
      <c r="G61" s="574"/>
      <c r="H61" s="574"/>
      <c r="I61" s="575"/>
    </row>
    <row r="62" spans="2:9" ht="15.75" x14ac:dyDescent="0.25">
      <c r="B62" s="111" t="s">
        <v>53</v>
      </c>
      <c r="C62" s="1099">
        <v>42.5</v>
      </c>
      <c r="D62" s="1083">
        <v>14.2</v>
      </c>
      <c r="E62" s="1096">
        <v>25.3</v>
      </c>
      <c r="F62" s="1097">
        <v>3.1</v>
      </c>
      <c r="G62" s="574"/>
      <c r="H62" s="575"/>
      <c r="I62" s="575"/>
    </row>
    <row r="63" spans="2:9" ht="15.75" x14ac:dyDescent="0.25">
      <c r="B63" s="25" t="s">
        <v>42</v>
      </c>
      <c r="C63" s="1103">
        <v>40.6</v>
      </c>
      <c r="D63" s="1090">
        <v>21.8</v>
      </c>
      <c r="E63" s="1100">
        <v>16.2</v>
      </c>
      <c r="F63" s="1101">
        <v>2.6</v>
      </c>
      <c r="G63" s="577"/>
      <c r="H63" s="577"/>
      <c r="I63" s="577"/>
    </row>
    <row r="64" spans="2:9" ht="15.75" x14ac:dyDescent="0.25">
      <c r="B64" s="50"/>
      <c r="C64" s="1108"/>
      <c r="D64" s="1109"/>
      <c r="E64" s="1110"/>
      <c r="F64" s="1110"/>
      <c r="G64" s="55"/>
      <c r="H64" s="55"/>
      <c r="I64" s="55"/>
    </row>
    <row r="65" spans="2:14" ht="15.75" x14ac:dyDescent="0.25">
      <c r="B65" s="28" t="s">
        <v>87</v>
      </c>
    </row>
    <row r="66" spans="2:14" ht="15.75" x14ac:dyDescent="0.25">
      <c r="C66" s="28"/>
      <c r="D66" s="28"/>
      <c r="E66" s="28"/>
      <c r="F66" s="28"/>
      <c r="G66" s="28"/>
      <c r="H66" s="28"/>
      <c r="I66" s="28"/>
      <c r="J66" s="28"/>
      <c r="K66" s="28"/>
      <c r="L66" s="28"/>
      <c r="M66" s="55"/>
    </row>
    <row r="67" spans="2:14" x14ac:dyDescent="0.25">
      <c r="B67" s="59" t="s">
        <v>289</v>
      </c>
    </row>
    <row r="68" spans="2:14" ht="36.75" customHeight="1" x14ac:dyDescent="0.25">
      <c r="B68" s="1177" t="s">
        <v>953</v>
      </c>
      <c r="C68" s="1177"/>
      <c r="D68" s="1177"/>
      <c r="E68" s="1177"/>
      <c r="F68" s="1177"/>
    </row>
    <row r="69" spans="2:14" x14ac:dyDescent="0.25">
      <c r="B69" t="s">
        <v>1033</v>
      </c>
    </row>
    <row r="72" spans="2:14" ht="33.75" customHeight="1" x14ac:dyDescent="0.25">
      <c r="G72" s="259"/>
      <c r="H72" s="259"/>
      <c r="I72" s="259"/>
      <c r="J72" s="259"/>
      <c r="K72" s="259"/>
      <c r="L72" s="259"/>
      <c r="M72" s="259"/>
      <c r="N72" s="259"/>
    </row>
  </sheetData>
  <mergeCells count="6">
    <mergeCell ref="B68:F68"/>
    <mergeCell ref="B1:M1"/>
    <mergeCell ref="C2:P2"/>
    <mergeCell ref="B34:N34"/>
    <mergeCell ref="B38:F38"/>
    <mergeCell ref="B32:P32"/>
  </mergeCells>
  <pageMargins left="0.25" right="0.25" top="0.75" bottom="0.75" header="0.3" footer="0.3"/>
  <pageSetup paperSize="9" scale="80" fitToWidth="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6" tint="0.39997558519241921"/>
    <pageSetUpPr fitToPage="1"/>
  </sheetPr>
  <dimension ref="B1:P43"/>
  <sheetViews>
    <sheetView workbookViewId="0">
      <selection activeCell="B39" sqref="B39:M39"/>
    </sheetView>
  </sheetViews>
  <sheetFormatPr defaultRowHeight="15" x14ac:dyDescent="0.25"/>
  <cols>
    <col min="1" max="1" width="4.5703125" customWidth="1"/>
    <col min="2" max="2" width="28.28515625" customWidth="1"/>
    <col min="3" max="16" width="16.85546875" customWidth="1"/>
  </cols>
  <sheetData>
    <row r="1" spans="2:16" ht="15.75" x14ac:dyDescent="0.25">
      <c r="B1" s="1175" t="s">
        <v>873</v>
      </c>
      <c r="C1" s="1175"/>
      <c r="D1" s="1175"/>
      <c r="E1" s="1175"/>
      <c r="F1" s="1175"/>
      <c r="G1" s="1175"/>
      <c r="H1" s="1175"/>
      <c r="I1" s="1175"/>
      <c r="J1" s="1175"/>
      <c r="K1" s="1175"/>
    </row>
    <row r="2" spans="2:16" ht="15.75" x14ac:dyDescent="0.25">
      <c r="B2" s="297"/>
      <c r="C2" s="28"/>
      <c r="D2" s="28"/>
      <c r="E2" s="28"/>
      <c r="F2" s="28"/>
      <c r="G2" s="28"/>
      <c r="H2" s="28"/>
      <c r="I2" s="28"/>
      <c r="J2" s="56"/>
      <c r="K2" s="57"/>
    </row>
    <row r="3" spans="2:16" ht="78.75" x14ac:dyDescent="0.25">
      <c r="B3" s="303"/>
      <c r="C3" s="303" t="s">
        <v>270</v>
      </c>
      <c r="D3" s="305" t="s">
        <v>196</v>
      </c>
      <c r="E3" s="371" t="s">
        <v>8</v>
      </c>
      <c r="F3" s="371" t="s">
        <v>843</v>
      </c>
      <c r="G3" s="371" t="s">
        <v>9</v>
      </c>
      <c r="H3" s="371" t="s">
        <v>844</v>
      </c>
      <c r="I3" s="450" t="s">
        <v>185</v>
      </c>
      <c r="J3" s="420" t="s">
        <v>186</v>
      </c>
      <c r="K3" s="420" t="s">
        <v>187</v>
      </c>
      <c r="L3" s="450" t="s">
        <v>188</v>
      </c>
      <c r="M3" s="420" t="s">
        <v>189</v>
      </c>
      <c r="N3" s="420" t="s">
        <v>190</v>
      </c>
      <c r="O3" s="204" t="s">
        <v>14</v>
      </c>
      <c r="P3" s="371" t="s">
        <v>15</v>
      </c>
    </row>
    <row r="4" spans="2:16" ht="15.75" x14ac:dyDescent="0.25">
      <c r="B4" s="304"/>
      <c r="C4" s="37"/>
      <c r="D4" s="13"/>
      <c r="E4" s="375"/>
      <c r="F4" s="375"/>
      <c r="G4" s="375"/>
      <c r="H4" s="375"/>
      <c r="I4" s="451"/>
      <c r="J4" s="375"/>
      <c r="K4" s="375"/>
      <c r="L4" s="451"/>
      <c r="M4" s="375"/>
      <c r="N4" s="407"/>
      <c r="O4" s="443"/>
      <c r="P4" s="407"/>
    </row>
    <row r="5" spans="2:16" ht="15.75" x14ac:dyDescent="0.25">
      <c r="B5" s="25" t="s">
        <v>35</v>
      </c>
      <c r="C5" s="40"/>
      <c r="D5" s="99"/>
      <c r="E5" s="40"/>
      <c r="F5" s="40"/>
      <c r="G5" s="40"/>
      <c r="H5" s="40"/>
      <c r="I5" s="452"/>
      <c r="J5" s="40"/>
      <c r="K5" s="40"/>
      <c r="L5" s="452"/>
      <c r="M5" s="40"/>
      <c r="N5" s="279"/>
      <c r="O5" s="444"/>
      <c r="P5" s="279"/>
    </row>
    <row r="6" spans="2:16" ht="15.75" x14ac:dyDescent="0.25">
      <c r="B6" s="14" t="s">
        <v>36</v>
      </c>
      <c r="C6" s="339">
        <v>36.668031109291853</v>
      </c>
      <c r="D6" s="107">
        <v>69.573578595317727</v>
      </c>
      <c r="E6" s="339">
        <v>5.1082598235765841</v>
      </c>
      <c r="F6" s="457">
        <v>79.74683544303798</v>
      </c>
      <c r="G6" s="458"/>
      <c r="H6" s="457">
        <v>123.125</v>
      </c>
      <c r="I6" s="1032">
        <v>69.083447332421343</v>
      </c>
      <c r="J6" s="457">
        <v>83.061224489795919</v>
      </c>
      <c r="K6" s="457">
        <v>66.919431279620852</v>
      </c>
      <c r="L6" s="1032">
        <v>72.393442622950815</v>
      </c>
      <c r="M6" s="339">
        <v>80.841584158415841</v>
      </c>
      <c r="N6" s="457">
        <v>55.825242718446603</v>
      </c>
      <c r="O6" s="457">
        <v>26.458333333333332</v>
      </c>
      <c r="P6" s="457">
        <v>64.117647058823536</v>
      </c>
    </row>
    <row r="7" spans="2:16" ht="15.75" x14ac:dyDescent="0.25">
      <c r="B7" s="14" t="s">
        <v>37</v>
      </c>
      <c r="C7" s="339">
        <v>27.254784688995215</v>
      </c>
      <c r="D7" s="107">
        <v>67.379310344827587</v>
      </c>
      <c r="E7" s="339">
        <v>5.9432234432234434</v>
      </c>
      <c r="F7" s="457">
        <v>79.038461538461533</v>
      </c>
      <c r="G7" s="458"/>
      <c r="H7" s="457">
        <v>106.875</v>
      </c>
      <c r="I7" s="1032">
        <v>70</v>
      </c>
      <c r="J7" s="457">
        <v>92.451612903225808</v>
      </c>
      <c r="K7" s="457">
        <v>64.31596091205212</v>
      </c>
      <c r="L7" s="1032">
        <v>64.050632911392398</v>
      </c>
      <c r="M7" s="339">
        <v>70.941176470588232</v>
      </c>
      <c r="N7" s="457">
        <v>46.71641791044776</v>
      </c>
      <c r="O7" s="457">
        <v>28.507462686567163</v>
      </c>
      <c r="P7" s="457">
        <v>74.736842105263165</v>
      </c>
    </row>
    <row r="8" spans="2:16" ht="15.75" x14ac:dyDescent="0.25">
      <c r="B8" s="14" t="s">
        <v>38</v>
      </c>
      <c r="C8" s="339">
        <v>23.563777994157743</v>
      </c>
      <c r="D8" s="107">
        <v>61.630094043887148</v>
      </c>
      <c r="E8" s="339">
        <v>6.4124293785310735</v>
      </c>
      <c r="F8" s="457">
        <v>70</v>
      </c>
      <c r="G8" s="458"/>
      <c r="H8" s="457">
        <v>5</v>
      </c>
      <c r="I8" s="1032">
        <v>61.556603773584904</v>
      </c>
      <c r="J8" s="457">
        <v>79.047619047619051</v>
      </c>
      <c r="K8" s="457">
        <v>57.235294117647058</v>
      </c>
      <c r="L8" s="1032">
        <v>82.807017543859644</v>
      </c>
      <c r="M8" s="339">
        <v>89.772727272727266</v>
      </c>
      <c r="N8" s="457">
        <v>59.230769230769234</v>
      </c>
      <c r="O8" s="457">
        <v>25.833333333333332</v>
      </c>
      <c r="P8" s="457">
        <v>97.5</v>
      </c>
    </row>
    <row r="9" spans="2:16" ht="15.75" x14ac:dyDescent="0.25">
      <c r="B9" s="14" t="s">
        <v>39</v>
      </c>
      <c r="C9" s="339">
        <v>28.022284122562674</v>
      </c>
      <c r="D9" s="107">
        <v>64.552238805970148</v>
      </c>
      <c r="E9" s="339">
        <v>6.2666666666666666</v>
      </c>
      <c r="F9" s="457">
        <v>41.428571428571431</v>
      </c>
      <c r="G9" s="458"/>
      <c r="H9" s="457">
        <v>46</v>
      </c>
      <c r="I9" s="1032">
        <v>69.534883720930239</v>
      </c>
      <c r="J9" s="457">
        <v>98.518518518518519</v>
      </c>
      <c r="K9" s="457">
        <v>56.271186440677965</v>
      </c>
      <c r="L9" s="1032">
        <v>82.142857142857139</v>
      </c>
      <c r="M9" s="339">
        <v>117.5</v>
      </c>
      <c r="N9" s="457">
        <v>36.666666666666664</v>
      </c>
      <c r="O9" s="457">
        <v>27.894736842105264</v>
      </c>
      <c r="P9" s="457">
        <v>156.66666666666666</v>
      </c>
    </row>
    <row r="10" spans="2:16" ht="15.75" x14ac:dyDescent="0.25">
      <c r="B10" s="14" t="s">
        <v>40</v>
      </c>
      <c r="C10" s="339">
        <v>18.63103953147877</v>
      </c>
      <c r="D10" s="107">
        <v>38.342967244701349</v>
      </c>
      <c r="E10" s="339">
        <v>6.552538370720189</v>
      </c>
      <c r="F10" s="457">
        <v>70</v>
      </c>
      <c r="G10" s="458"/>
      <c r="H10" s="457">
        <v>15</v>
      </c>
      <c r="I10" s="1032">
        <v>39.747899159663866</v>
      </c>
      <c r="J10" s="457">
        <v>62.539682539682538</v>
      </c>
      <c r="K10" s="457">
        <v>34.863945578231295</v>
      </c>
      <c r="L10" s="1032">
        <v>42.553191489361701</v>
      </c>
      <c r="M10" s="339">
        <v>47.301587301587304</v>
      </c>
      <c r="N10" s="457">
        <v>32.903225806451616</v>
      </c>
      <c r="O10" s="457">
        <v>23.49206349206349</v>
      </c>
      <c r="P10" s="457">
        <v>65</v>
      </c>
    </row>
    <row r="11" spans="2:16" ht="15.75" x14ac:dyDescent="0.25">
      <c r="B11" s="14" t="s">
        <v>41</v>
      </c>
      <c r="C11" s="339">
        <v>13.53566009104704</v>
      </c>
      <c r="D11" s="107">
        <v>20.941176470588236</v>
      </c>
      <c r="E11" s="339">
        <v>5.6426332288401255</v>
      </c>
      <c r="F11" s="457">
        <v>55</v>
      </c>
      <c r="G11" s="458"/>
      <c r="H11" s="457">
        <v>0</v>
      </c>
      <c r="I11" s="1032">
        <v>19.534050179211469</v>
      </c>
      <c r="J11" s="457">
        <v>43.666666666666664</v>
      </c>
      <c r="K11" s="457">
        <v>16.626506024096386</v>
      </c>
      <c r="L11" s="1032">
        <v>46.875</v>
      </c>
      <c r="M11" s="339">
        <v>76.666666666666671</v>
      </c>
      <c r="N11" s="457">
        <v>29</v>
      </c>
      <c r="O11" s="457">
        <v>16.666666666666668</v>
      </c>
      <c r="P11" s="457">
        <v>40</v>
      </c>
    </row>
    <row r="12" spans="2:16" ht="15.75" x14ac:dyDescent="0.25">
      <c r="B12" s="14" t="s">
        <v>184</v>
      </c>
      <c r="C12" s="339">
        <v>0</v>
      </c>
      <c r="D12" s="107">
        <v>0</v>
      </c>
      <c r="E12" s="85">
        <v>0</v>
      </c>
      <c r="F12" s="38">
        <v>0</v>
      </c>
      <c r="G12" s="458"/>
      <c r="H12" s="38">
        <v>0</v>
      </c>
      <c r="I12" s="453">
        <v>0</v>
      </c>
      <c r="J12" s="38">
        <v>0</v>
      </c>
      <c r="K12" s="38">
        <v>0</v>
      </c>
      <c r="L12" s="453">
        <v>0</v>
      </c>
      <c r="M12" s="85">
        <v>0</v>
      </c>
      <c r="N12" s="38">
        <v>0</v>
      </c>
      <c r="O12" s="38">
        <v>0</v>
      </c>
      <c r="P12" s="38">
        <v>0</v>
      </c>
    </row>
    <row r="13" spans="2:16" ht="15.75" x14ac:dyDescent="0.25">
      <c r="B13" s="25" t="s">
        <v>42</v>
      </c>
      <c r="C13" s="340">
        <v>27.109154163948684</v>
      </c>
      <c r="D13" s="110">
        <v>59.078516902944386</v>
      </c>
      <c r="E13" s="340">
        <v>5.9041591320072335</v>
      </c>
      <c r="F13" s="459">
        <v>76.77852348993288</v>
      </c>
      <c r="G13" s="460"/>
      <c r="H13" s="459">
        <v>96.341463414634148</v>
      </c>
      <c r="I13" s="1033">
        <v>58.751027115858669</v>
      </c>
      <c r="J13" s="459">
        <v>81.204819277108427</v>
      </c>
      <c r="K13" s="459">
        <v>54.13075780089153</v>
      </c>
      <c r="L13" s="1033">
        <v>66.2240663900415</v>
      </c>
      <c r="M13" s="340">
        <v>74.482758620689651</v>
      </c>
      <c r="N13" s="340">
        <v>48.608695652173914</v>
      </c>
      <c r="O13" s="340">
        <v>24.889705882352942</v>
      </c>
      <c r="P13" s="340">
        <v>74.693877551020407</v>
      </c>
    </row>
    <row r="14" spans="2:16" ht="15.75" x14ac:dyDescent="0.25">
      <c r="B14" s="14"/>
      <c r="C14" s="85"/>
      <c r="D14" s="16"/>
      <c r="E14" s="40"/>
      <c r="F14" s="447"/>
      <c r="G14" s="448"/>
      <c r="H14" s="449"/>
      <c r="I14" s="455"/>
      <c r="J14" s="447"/>
      <c r="K14" s="447"/>
      <c r="L14" s="455"/>
      <c r="M14" s="40"/>
      <c r="N14" s="279"/>
      <c r="O14" s="279"/>
      <c r="P14" s="279"/>
    </row>
    <row r="15" spans="2:16" ht="15.75" x14ac:dyDescent="0.25">
      <c r="B15" s="25" t="s">
        <v>43</v>
      </c>
      <c r="C15" s="85"/>
      <c r="D15" s="16"/>
      <c r="E15" s="40"/>
      <c r="F15" s="447"/>
      <c r="G15" s="448"/>
      <c r="H15" s="447"/>
      <c r="I15" s="455"/>
      <c r="J15" s="447"/>
      <c r="K15" s="447"/>
      <c r="L15" s="455"/>
      <c r="M15" s="40"/>
      <c r="N15" s="279"/>
      <c r="O15" s="279"/>
      <c r="P15" s="279"/>
    </row>
    <row r="16" spans="2:16" ht="15.75" x14ac:dyDescent="0.25">
      <c r="B16" s="111" t="s">
        <v>44</v>
      </c>
      <c r="C16" s="339">
        <v>42.546125461254611</v>
      </c>
      <c r="D16" s="107">
        <v>67.932098765432102</v>
      </c>
      <c r="E16" s="339">
        <v>4.8165137614678901</v>
      </c>
      <c r="F16" s="457">
        <v>74.375</v>
      </c>
      <c r="G16" s="458"/>
      <c r="H16" s="457">
        <v>47.5</v>
      </c>
      <c r="I16" s="1032">
        <v>75.380434782608702</v>
      </c>
      <c r="J16" s="457">
        <v>97.75</v>
      </c>
      <c r="K16" s="457">
        <v>69.166666666666671</v>
      </c>
      <c r="L16" s="1032">
        <v>46.301369863013697</v>
      </c>
      <c r="M16" s="339">
        <v>51.951219512195124</v>
      </c>
      <c r="N16" s="457">
        <v>39.0625</v>
      </c>
      <c r="O16" s="457">
        <v>20</v>
      </c>
      <c r="P16" s="457">
        <v>78.333333333333329</v>
      </c>
    </row>
    <row r="17" spans="2:16" ht="15.75" x14ac:dyDescent="0.25">
      <c r="B17" s="111" t="s">
        <v>45</v>
      </c>
      <c r="C17" s="339">
        <v>34.639889196675902</v>
      </c>
      <c r="D17" s="107">
        <v>64.484679665738156</v>
      </c>
      <c r="E17" s="339">
        <v>5.1239669421487601</v>
      </c>
      <c r="F17" s="457">
        <v>73.333333333333329</v>
      </c>
      <c r="G17" s="458"/>
      <c r="H17" s="457">
        <v>135.45454545454547</v>
      </c>
      <c r="I17" s="1032">
        <v>63.418803418803421</v>
      </c>
      <c r="J17" s="457">
        <v>71</v>
      </c>
      <c r="K17" s="457">
        <v>61.855670103092784</v>
      </c>
      <c r="L17" s="1032">
        <v>61.285714285714285</v>
      </c>
      <c r="M17" s="339">
        <v>62.5</v>
      </c>
      <c r="N17" s="457">
        <v>58.636363636363633</v>
      </c>
      <c r="O17" s="457">
        <v>25</v>
      </c>
      <c r="P17" s="457">
        <v>50</v>
      </c>
    </row>
    <row r="18" spans="2:16" ht="15.75" x14ac:dyDescent="0.25">
      <c r="B18" s="111" t="s">
        <v>46</v>
      </c>
      <c r="C18" s="339">
        <v>29.010840108401084</v>
      </c>
      <c r="D18" s="107">
        <v>62.41830065359477</v>
      </c>
      <c r="E18" s="339">
        <v>5.3472222222222223</v>
      </c>
      <c r="F18" s="457">
        <v>78.5</v>
      </c>
      <c r="G18" s="458"/>
      <c r="H18" s="457">
        <v>5</v>
      </c>
      <c r="I18" s="1032">
        <v>65.454545454545453</v>
      </c>
      <c r="J18" s="457">
        <v>104.83870967741936</v>
      </c>
      <c r="K18" s="457">
        <v>58.59550561797753</v>
      </c>
      <c r="L18" s="1032">
        <v>56.18181818181818</v>
      </c>
      <c r="M18" s="339">
        <v>63.157894736842103</v>
      </c>
      <c r="N18" s="457">
        <v>41.176470588235297</v>
      </c>
      <c r="O18" s="457">
        <v>26.153846153846153</v>
      </c>
      <c r="P18" s="457">
        <v>58.571428571428569</v>
      </c>
    </row>
    <row r="19" spans="2:16" ht="15.75" x14ac:dyDescent="0.25">
      <c r="B19" s="111" t="s">
        <v>47</v>
      </c>
      <c r="C19" s="339">
        <v>27.429218573046434</v>
      </c>
      <c r="D19" s="107">
        <v>60.140845070422536</v>
      </c>
      <c r="E19" s="339">
        <v>5.4356060606060606</v>
      </c>
      <c r="F19" s="457">
        <v>83.571428571428569</v>
      </c>
      <c r="G19" s="458"/>
      <c r="H19" s="457">
        <v>65</v>
      </c>
      <c r="I19" s="1032">
        <v>57.944664031620555</v>
      </c>
      <c r="J19" s="457">
        <v>83.023255813953483</v>
      </c>
      <c r="K19" s="457">
        <v>52.80952380952381</v>
      </c>
      <c r="L19" s="1032">
        <v>64.53125</v>
      </c>
      <c r="M19" s="339">
        <v>78.15789473684211</v>
      </c>
      <c r="N19" s="457">
        <v>44.615384615384613</v>
      </c>
      <c r="O19" s="457">
        <v>33.529411764705884</v>
      </c>
      <c r="P19" s="457">
        <v>186.66666666666666</v>
      </c>
    </row>
    <row r="20" spans="2:16" ht="15.75" x14ac:dyDescent="0.25">
      <c r="B20" s="111" t="s">
        <v>48</v>
      </c>
      <c r="C20" s="339">
        <v>26.321036889332003</v>
      </c>
      <c r="D20" s="107">
        <v>53.020594965675059</v>
      </c>
      <c r="E20" s="339">
        <v>5.7067137809187276</v>
      </c>
      <c r="F20" s="457">
        <v>70.769230769230774</v>
      </c>
      <c r="G20" s="458"/>
      <c r="H20" s="457">
        <v>54</v>
      </c>
      <c r="I20" s="1032">
        <v>52.828947368421055</v>
      </c>
      <c r="J20" s="457">
        <v>68.163265306122454</v>
      </c>
      <c r="K20" s="457">
        <v>49.882352941176471</v>
      </c>
      <c r="L20" s="1032">
        <v>59.358974358974358</v>
      </c>
      <c r="M20" s="339">
        <v>63.81818181818182</v>
      </c>
      <c r="N20" s="457">
        <v>48.695652173913047</v>
      </c>
      <c r="O20" s="457">
        <v>23.448275862068964</v>
      </c>
      <c r="P20" s="457">
        <v>76.25</v>
      </c>
    </row>
    <row r="21" spans="2:16" ht="15.75" x14ac:dyDescent="0.25">
      <c r="B21" s="111" t="s">
        <v>49</v>
      </c>
      <c r="C21" s="339">
        <v>23.640824337585869</v>
      </c>
      <c r="D21" s="107">
        <v>50.790123456790127</v>
      </c>
      <c r="E21" s="339">
        <v>5.7328990228013028</v>
      </c>
      <c r="F21" s="457">
        <v>70</v>
      </c>
      <c r="G21" s="458"/>
      <c r="H21" s="458">
        <v>20</v>
      </c>
      <c r="I21" s="1032">
        <v>50.945945945945944</v>
      </c>
      <c r="J21" s="457">
        <v>75.744680851063833</v>
      </c>
      <c r="K21" s="457">
        <v>46.224899598393577</v>
      </c>
      <c r="L21" s="1032">
        <v>64.264705882352942</v>
      </c>
      <c r="M21" s="339">
        <v>76.666666666666671</v>
      </c>
      <c r="N21" s="457">
        <v>27.647058823529413</v>
      </c>
      <c r="O21" s="457">
        <v>20</v>
      </c>
      <c r="P21" s="457">
        <v>45</v>
      </c>
    </row>
    <row r="22" spans="2:16" ht="15.75" x14ac:dyDescent="0.25">
      <c r="B22" s="111" t="s">
        <v>50</v>
      </c>
      <c r="C22" s="339">
        <v>21.445138269402321</v>
      </c>
      <c r="D22" s="107">
        <v>47.554479418886196</v>
      </c>
      <c r="E22" s="339">
        <v>6.2146892655367232</v>
      </c>
      <c r="F22" s="457">
        <v>50</v>
      </c>
      <c r="G22" s="458"/>
      <c r="H22" s="457">
        <v>30</v>
      </c>
      <c r="I22" s="1032">
        <v>48.493150684931507</v>
      </c>
      <c r="J22" s="457">
        <v>85.91836734693878</v>
      </c>
      <c r="K22" s="457">
        <v>40.987654320987652</v>
      </c>
      <c r="L22" s="1032">
        <v>58.082191780821915</v>
      </c>
      <c r="M22" s="339">
        <v>65.238095238095241</v>
      </c>
      <c r="N22" s="457">
        <v>48.064516129032256</v>
      </c>
      <c r="O22" s="457">
        <v>21.5</v>
      </c>
      <c r="P22" s="457">
        <v>56.666666666666664</v>
      </c>
    </row>
    <row r="23" spans="2:16" ht="15.75" x14ac:dyDescent="0.25">
      <c r="B23" s="111" t="s">
        <v>51</v>
      </c>
      <c r="C23" s="339">
        <v>23.80656610470275</v>
      </c>
      <c r="D23" s="107">
        <v>54.632352941176471</v>
      </c>
      <c r="E23" s="339">
        <v>6.31432545201669</v>
      </c>
      <c r="F23" s="457">
        <v>40</v>
      </c>
      <c r="G23" s="458"/>
      <c r="H23" s="457">
        <v>96.666666666666671</v>
      </c>
      <c r="I23" s="1032">
        <v>56.100386100386103</v>
      </c>
      <c r="J23" s="457">
        <v>64.807692307692307</v>
      </c>
      <c r="K23" s="457">
        <v>53.913043478260867</v>
      </c>
      <c r="L23" s="1032">
        <v>66.623376623376629</v>
      </c>
      <c r="M23" s="339">
        <v>74.912280701754383</v>
      </c>
      <c r="N23" s="457">
        <v>43</v>
      </c>
      <c r="O23" s="457">
        <v>26.415094339622641</v>
      </c>
      <c r="P23" s="457">
        <v>83.333333333333329</v>
      </c>
    </row>
    <row r="24" spans="2:16" ht="15.75" x14ac:dyDescent="0.25">
      <c r="B24" s="111" t="s">
        <v>52</v>
      </c>
      <c r="C24" s="339">
        <v>22.854625550660792</v>
      </c>
      <c r="D24" s="107">
        <v>61.578947368421055</v>
      </c>
      <c r="E24" s="339">
        <v>6.1538461538461542</v>
      </c>
      <c r="F24" s="457">
        <v>60</v>
      </c>
      <c r="G24" s="458"/>
      <c r="H24" s="458">
        <v>10</v>
      </c>
      <c r="I24" s="1032">
        <v>62.119815668202762</v>
      </c>
      <c r="J24" s="457">
        <v>86.944444444444443</v>
      </c>
      <c r="K24" s="457">
        <v>57.182320441988949</v>
      </c>
      <c r="L24" s="1032">
        <v>76.419753086419746</v>
      </c>
      <c r="M24" s="339">
        <v>83.833333333333329</v>
      </c>
      <c r="N24" s="457">
        <v>55.238095238095241</v>
      </c>
      <c r="O24" s="457">
        <v>27.631578947368421</v>
      </c>
      <c r="P24" s="457">
        <v>70</v>
      </c>
    </row>
    <row r="25" spans="2:16" ht="15.75" x14ac:dyDescent="0.25">
      <c r="B25" s="111" t="s">
        <v>53</v>
      </c>
      <c r="C25" s="339">
        <v>31.255506607929515</v>
      </c>
      <c r="D25" s="107">
        <v>76.457680250783696</v>
      </c>
      <c r="E25" s="339">
        <v>6.774193548387097</v>
      </c>
      <c r="F25" s="457">
        <v>170</v>
      </c>
      <c r="G25" s="458"/>
      <c r="H25" s="457">
        <v>262.5</v>
      </c>
      <c r="I25" s="1032">
        <v>68.010752688172047</v>
      </c>
      <c r="J25" s="457">
        <v>90.714285714285708</v>
      </c>
      <c r="K25" s="457">
        <v>63.9873417721519</v>
      </c>
      <c r="L25" s="1032">
        <v>100.5952380952381</v>
      </c>
      <c r="M25" s="339">
        <v>107.61904761904762</v>
      </c>
      <c r="N25" s="457">
        <v>79.523809523809518</v>
      </c>
      <c r="O25" s="457">
        <v>25.142857142857142</v>
      </c>
      <c r="P25" s="457">
        <v>56.666666666666664</v>
      </c>
    </row>
    <row r="26" spans="2:16" ht="15.75" x14ac:dyDescent="0.25">
      <c r="B26" s="111" t="s">
        <v>184</v>
      </c>
      <c r="C26" s="339">
        <v>0</v>
      </c>
      <c r="D26" s="107">
        <v>0</v>
      </c>
      <c r="E26" s="339">
        <v>0</v>
      </c>
      <c r="F26" s="457">
        <v>0</v>
      </c>
      <c r="G26" s="458"/>
      <c r="H26" s="457">
        <v>0</v>
      </c>
      <c r="I26" s="1032">
        <v>0</v>
      </c>
      <c r="J26" s="457">
        <v>0</v>
      </c>
      <c r="K26" s="457">
        <v>0</v>
      </c>
      <c r="L26" s="1032">
        <v>0</v>
      </c>
      <c r="M26" s="339">
        <v>0</v>
      </c>
      <c r="N26" s="457">
        <v>0</v>
      </c>
      <c r="O26" s="457">
        <v>0</v>
      </c>
      <c r="P26" s="457">
        <v>0</v>
      </c>
    </row>
    <row r="27" spans="2:16" ht="15.75" x14ac:dyDescent="0.25">
      <c r="B27" s="25" t="s">
        <v>42</v>
      </c>
      <c r="C27" s="340">
        <v>27.114590128288757</v>
      </c>
      <c r="D27" s="110">
        <v>59.089422028353326</v>
      </c>
      <c r="E27" s="340">
        <v>5.9059674502712474</v>
      </c>
      <c r="F27" s="459">
        <v>76.77852348993288</v>
      </c>
      <c r="G27" s="460"/>
      <c r="H27" s="459">
        <v>96.58536585365853</v>
      </c>
      <c r="I27" s="1033">
        <v>58.751027115858669</v>
      </c>
      <c r="J27" s="459">
        <v>81.228915662650607</v>
      </c>
      <c r="K27" s="459">
        <v>54.13075780089153</v>
      </c>
      <c r="L27" s="1033">
        <v>66.23789764868603</v>
      </c>
      <c r="M27" s="340">
        <v>74.482758620689651</v>
      </c>
      <c r="N27" s="340">
        <v>48.565217391304351</v>
      </c>
      <c r="O27" s="340">
        <v>24.926470588235293</v>
      </c>
      <c r="P27" s="340">
        <v>74.897959183673464</v>
      </c>
    </row>
    <row r="28" spans="2:16" ht="15.75" x14ac:dyDescent="0.25">
      <c r="B28" s="14"/>
      <c r="C28" s="85"/>
      <c r="D28" s="16"/>
      <c r="E28" s="85"/>
      <c r="F28" s="447"/>
      <c r="G28" s="447"/>
      <c r="H28" s="447"/>
      <c r="I28" s="455"/>
      <c r="J28" s="447"/>
      <c r="K28" s="447"/>
      <c r="L28" s="455"/>
      <c r="M28" s="40"/>
      <c r="N28" s="279"/>
      <c r="O28" s="279"/>
      <c r="P28" s="279"/>
    </row>
    <row r="29" spans="2:16" ht="15.75" x14ac:dyDescent="0.25">
      <c r="B29" s="25" t="s">
        <v>54</v>
      </c>
      <c r="C29" s="85"/>
      <c r="D29" s="16"/>
      <c r="E29" s="85"/>
      <c r="F29" s="447"/>
      <c r="G29" s="447"/>
      <c r="H29" s="447"/>
      <c r="I29" s="455"/>
      <c r="J29" s="447"/>
      <c r="K29" s="447"/>
      <c r="L29" s="455"/>
      <c r="M29" s="40"/>
      <c r="N29" s="279"/>
      <c r="O29" s="279"/>
      <c r="P29" s="279"/>
    </row>
    <row r="30" spans="2:16" ht="15.75" x14ac:dyDescent="0.25">
      <c r="B30" s="14" t="s">
        <v>347</v>
      </c>
      <c r="C30" s="339">
        <v>54.396192742415231</v>
      </c>
      <c r="D30" s="107">
        <v>54.396192742415231</v>
      </c>
      <c r="E30" s="461"/>
      <c r="F30" s="457">
        <v>88</v>
      </c>
      <c r="G30" s="458"/>
      <c r="H30" s="457">
        <v>62.857142857142854</v>
      </c>
      <c r="I30" s="1032">
        <v>52.229775662814411</v>
      </c>
      <c r="J30" s="457">
        <v>82.63565891472868</v>
      </c>
      <c r="K30" s="457">
        <v>49.307004470938899</v>
      </c>
      <c r="L30" s="1032">
        <v>54.226804123711339</v>
      </c>
      <c r="M30" s="457">
        <v>60.15625</v>
      </c>
      <c r="N30" s="457">
        <v>43.030303030303031</v>
      </c>
      <c r="O30" s="457">
        <v>20</v>
      </c>
      <c r="P30" s="457">
        <v>17.5</v>
      </c>
    </row>
    <row r="31" spans="2:16" ht="15.75" x14ac:dyDescent="0.25">
      <c r="B31" s="14" t="s">
        <v>27</v>
      </c>
      <c r="C31" s="339">
        <v>16.912206855081177</v>
      </c>
      <c r="D31" s="107">
        <v>71.158645276292333</v>
      </c>
      <c r="E31" s="461">
        <v>5.9059674502712474</v>
      </c>
      <c r="F31" s="457">
        <v>56.666666666666664</v>
      </c>
      <c r="G31" s="458"/>
      <c r="H31" s="457">
        <v>208.33333333333334</v>
      </c>
      <c r="I31" s="1032">
        <v>72.258883248730967</v>
      </c>
      <c r="J31" s="457">
        <v>86.296296296296291</v>
      </c>
      <c r="K31" s="457">
        <v>66.95804195804196</v>
      </c>
      <c r="L31" s="1032">
        <v>69.407407407407405</v>
      </c>
      <c r="M31" s="457">
        <v>76.21052631578948</v>
      </c>
      <c r="N31" s="457">
        <v>53.25</v>
      </c>
      <c r="O31" s="457">
        <v>28.25</v>
      </c>
      <c r="P31" s="457">
        <v>107.33333333333333</v>
      </c>
    </row>
    <row r="32" spans="2:16" ht="15.75" x14ac:dyDescent="0.25">
      <c r="B32" s="14" t="s">
        <v>856</v>
      </c>
      <c r="C32" s="339">
        <v>52.543352601156066</v>
      </c>
      <c r="D32" s="107">
        <v>52.543352601156066</v>
      </c>
      <c r="E32" s="461"/>
      <c r="F32" s="457">
        <v>53.695652173913047</v>
      </c>
      <c r="G32" s="458"/>
      <c r="H32" s="457">
        <v>81.071428571428569</v>
      </c>
      <c r="I32" s="1032">
        <v>52.74285714285714</v>
      </c>
      <c r="J32" s="457">
        <v>63</v>
      </c>
      <c r="K32" s="457">
        <v>45.904761904761905</v>
      </c>
      <c r="L32" s="1032">
        <v>67.078651685393254</v>
      </c>
      <c r="M32" s="457">
        <v>76.945606694560666</v>
      </c>
      <c r="N32" s="457">
        <v>46.837606837606835</v>
      </c>
      <c r="O32" s="457">
        <v>24.391304347826086</v>
      </c>
      <c r="P32" s="457">
        <v>66.333333333333329</v>
      </c>
    </row>
    <row r="33" spans="2:16" ht="15.75" x14ac:dyDescent="0.25">
      <c r="B33" s="25" t="s">
        <v>42</v>
      </c>
      <c r="C33" s="340">
        <v>27.114590128288757</v>
      </c>
      <c r="D33" s="110">
        <v>59.089422028353326</v>
      </c>
      <c r="E33" s="340">
        <v>5.9059674502712474</v>
      </c>
      <c r="F33" s="459">
        <v>76.77852348993288</v>
      </c>
      <c r="G33" s="459"/>
      <c r="H33" s="459">
        <v>96.58536585365853</v>
      </c>
      <c r="I33" s="1033">
        <v>58.751027115858669</v>
      </c>
      <c r="J33" s="459">
        <v>81.228915662650607</v>
      </c>
      <c r="K33" s="459">
        <v>54.13075780089153</v>
      </c>
      <c r="L33" s="1033">
        <v>66.23789764868603</v>
      </c>
      <c r="M33" s="459">
        <v>74.482758620689651</v>
      </c>
      <c r="N33" s="459">
        <v>48.565217391304351</v>
      </c>
      <c r="O33" s="459">
        <v>24.926470588235293</v>
      </c>
      <c r="P33" s="459">
        <v>74.897959183673464</v>
      </c>
    </row>
    <row r="34" spans="2:16" ht="15.75" x14ac:dyDescent="0.25">
      <c r="B34" s="50"/>
      <c r="C34" s="44"/>
      <c r="D34" s="67"/>
      <c r="E34" s="44"/>
      <c r="F34" s="44"/>
      <c r="G34" s="44"/>
      <c r="H34" s="44"/>
      <c r="I34" s="456"/>
      <c r="J34" s="44"/>
      <c r="K34" s="44"/>
      <c r="L34" s="456"/>
      <c r="M34" s="44"/>
      <c r="N34" s="281"/>
      <c r="O34" s="281"/>
      <c r="P34" s="281"/>
    </row>
    <row r="35" spans="2:16" ht="15.75" x14ac:dyDescent="0.25">
      <c r="B35" s="28" t="s">
        <v>18</v>
      </c>
      <c r="C35" s="223"/>
      <c r="D35" s="223"/>
      <c r="E35" s="223"/>
      <c r="F35" s="223"/>
      <c r="G35" s="223"/>
      <c r="H35" s="223"/>
      <c r="I35" s="223"/>
      <c r="J35" s="223"/>
      <c r="K35" s="223"/>
    </row>
    <row r="36" spans="2:16" ht="15.75" x14ac:dyDescent="0.25">
      <c r="C36" s="28"/>
      <c r="D36" s="28"/>
      <c r="E36" s="28"/>
      <c r="F36" s="28"/>
      <c r="G36" s="28"/>
      <c r="H36" s="28"/>
      <c r="I36" s="28"/>
      <c r="J36" s="28"/>
      <c r="K36" s="28"/>
    </row>
    <row r="37" spans="2:16" ht="30.75" customHeight="1" x14ac:dyDescent="0.25">
      <c r="B37" s="1177" t="s">
        <v>288</v>
      </c>
      <c r="C37" s="1177"/>
      <c r="D37" s="1177"/>
      <c r="E37" s="1177"/>
      <c r="F37" s="1177"/>
      <c r="G37" s="1177"/>
      <c r="H37" s="1177"/>
      <c r="I37" s="1177"/>
      <c r="J37" s="1177"/>
      <c r="K37" s="1177"/>
      <c r="L37" s="1177"/>
    </row>
    <row r="38" spans="2:16" x14ac:dyDescent="0.25">
      <c r="B38" s="59" t="s">
        <v>290</v>
      </c>
    </row>
    <row r="39" spans="2:16" ht="15.75" x14ac:dyDescent="0.25">
      <c r="B39" s="1176" t="s">
        <v>953</v>
      </c>
      <c r="C39" s="1176"/>
      <c r="D39" s="1176"/>
      <c r="E39" s="1176"/>
      <c r="F39" s="1176"/>
      <c r="G39" s="1176"/>
      <c r="H39" s="1176"/>
      <c r="I39" s="1176"/>
      <c r="J39" s="1176"/>
      <c r="K39" s="1176"/>
      <c r="L39" s="1176"/>
      <c r="M39" s="1176"/>
    </row>
    <row r="40" spans="2:16" x14ac:dyDescent="0.25">
      <c r="B40" s="59"/>
      <c r="C40" s="59"/>
      <c r="D40" s="59"/>
      <c r="E40" s="59"/>
      <c r="F40" s="59"/>
      <c r="G40" s="59"/>
      <c r="H40" s="59"/>
      <c r="I40" s="59"/>
      <c r="J40" s="59"/>
      <c r="K40" s="59"/>
      <c r="L40" s="59"/>
      <c r="M40" s="59"/>
    </row>
    <row r="41" spans="2:16" ht="15.75" x14ac:dyDescent="0.25">
      <c r="B41" s="1179"/>
      <c r="C41" s="1179"/>
      <c r="D41" s="1179"/>
      <c r="E41" s="1179"/>
      <c r="F41" s="1179"/>
      <c r="G41" s="1179"/>
      <c r="H41" s="1179"/>
      <c r="I41" s="1179"/>
      <c r="J41" s="1179"/>
      <c r="K41" s="1179"/>
      <c r="L41" s="1179"/>
      <c r="M41" s="1179"/>
    </row>
    <row r="42" spans="2:16" x14ac:dyDescent="0.25">
      <c r="B42" s="59"/>
      <c r="C42" s="59"/>
      <c r="D42" s="59"/>
      <c r="E42" s="59"/>
      <c r="F42" s="59"/>
      <c r="G42" s="59"/>
      <c r="H42" s="59"/>
      <c r="I42" s="59"/>
      <c r="J42" s="59"/>
      <c r="K42" s="59"/>
      <c r="L42" s="59"/>
      <c r="M42" s="59"/>
    </row>
    <row r="43" spans="2:16" x14ac:dyDescent="0.25">
      <c r="B43" s="59"/>
      <c r="C43" s="59"/>
      <c r="D43" s="59"/>
      <c r="E43" s="59"/>
      <c r="F43" s="59"/>
      <c r="G43" s="59"/>
      <c r="H43" s="59"/>
      <c r="I43" s="59"/>
      <c r="J43" s="59"/>
      <c r="K43" s="59"/>
      <c r="L43" s="59"/>
      <c r="M43" s="59"/>
    </row>
  </sheetData>
  <mergeCells count="4">
    <mergeCell ref="B41:M41"/>
    <mergeCell ref="B1:K1"/>
    <mergeCell ref="B37:L37"/>
    <mergeCell ref="B39:M39"/>
  </mergeCells>
  <pageMargins left="0.7" right="0.7" top="0.75" bottom="0.75" header="0.3" footer="0.3"/>
  <pageSetup paperSize="9" scale="65" fitToWidth="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6" tint="0.39997558519241921"/>
    <pageSetUpPr fitToPage="1"/>
  </sheetPr>
  <dimension ref="B1:I93"/>
  <sheetViews>
    <sheetView workbookViewId="0">
      <selection activeCell="N7" sqref="N7"/>
    </sheetView>
  </sheetViews>
  <sheetFormatPr defaultRowHeight="15" x14ac:dyDescent="0.25"/>
  <cols>
    <col min="2" max="2" width="58.85546875" customWidth="1"/>
    <col min="3" max="3" width="20.140625" customWidth="1"/>
    <col min="4" max="4" width="15.85546875" customWidth="1"/>
    <col min="5" max="5" width="15.5703125" customWidth="1"/>
    <col min="6" max="6" width="16.42578125" customWidth="1"/>
    <col min="7" max="9" width="14.85546875" customWidth="1"/>
  </cols>
  <sheetData>
    <row r="1" spans="2:9" ht="15.75" x14ac:dyDescent="0.25">
      <c r="B1" s="261" t="s">
        <v>874</v>
      </c>
    </row>
    <row r="3" spans="2:9" ht="15.75" x14ac:dyDescent="0.25">
      <c r="B3" s="79"/>
      <c r="C3" s="1180" t="s">
        <v>26</v>
      </c>
      <c r="D3" s="1183" t="s">
        <v>1</v>
      </c>
      <c r="E3" s="1183"/>
      <c r="F3" s="1184"/>
      <c r="G3" s="1183" t="s">
        <v>31</v>
      </c>
      <c r="H3" s="1183"/>
      <c r="I3" s="1184"/>
    </row>
    <row r="4" spans="2:9" ht="15.75" x14ac:dyDescent="0.25">
      <c r="B4" s="6"/>
      <c r="C4" s="1181"/>
      <c r="D4" s="1185" t="s">
        <v>5</v>
      </c>
      <c r="E4" s="1183"/>
      <c r="F4" s="1184"/>
      <c r="G4" s="1185" t="s">
        <v>5</v>
      </c>
      <c r="H4" s="1183"/>
      <c r="I4" s="1184"/>
    </row>
    <row r="5" spans="2:9" ht="94.5" x14ac:dyDescent="0.25">
      <c r="B5" s="82"/>
      <c r="C5" s="1182"/>
      <c r="D5" s="740" t="s">
        <v>774</v>
      </c>
      <c r="E5" s="740" t="s">
        <v>775</v>
      </c>
      <c r="F5" s="740" t="s">
        <v>776</v>
      </c>
      <c r="G5" s="740" t="s">
        <v>774</v>
      </c>
      <c r="H5" s="740" t="s">
        <v>775</v>
      </c>
      <c r="I5" s="133" t="s">
        <v>776</v>
      </c>
    </row>
    <row r="6" spans="2:9" ht="15.75" x14ac:dyDescent="0.25">
      <c r="B6" s="741"/>
      <c r="C6" s="741"/>
      <c r="D6" s="741"/>
      <c r="E6" s="63"/>
      <c r="F6" s="63"/>
      <c r="G6" s="741"/>
      <c r="H6" s="63"/>
      <c r="I6" s="742"/>
    </row>
    <row r="7" spans="2:9" ht="15.75" x14ac:dyDescent="0.25">
      <c r="B7" s="11" t="s">
        <v>789</v>
      </c>
      <c r="C7" s="12"/>
      <c r="D7" s="12"/>
      <c r="E7" s="744"/>
      <c r="F7" s="744"/>
      <c r="G7" s="12"/>
      <c r="H7" s="744"/>
      <c r="I7" s="13"/>
    </row>
    <row r="8" spans="2:9" ht="15.75" x14ac:dyDescent="0.25">
      <c r="B8" s="14" t="s">
        <v>8</v>
      </c>
      <c r="C8" s="15">
        <v>5530</v>
      </c>
      <c r="D8" s="15">
        <v>18</v>
      </c>
      <c r="E8" s="64">
        <v>53</v>
      </c>
      <c r="F8" s="16">
        <v>554</v>
      </c>
      <c r="G8" s="68">
        <f>D8/$C8</f>
        <v>3.2549728752260397E-3</v>
      </c>
      <c r="H8" s="69">
        <f t="shared" ref="H8:I19" si="0">E8/$C8</f>
        <v>9.584086799276673E-3</v>
      </c>
      <c r="I8" s="70">
        <f t="shared" si="0"/>
        <v>0.10018083182640145</v>
      </c>
    </row>
    <row r="9" spans="2:9" ht="15.75" x14ac:dyDescent="0.25">
      <c r="B9" s="14" t="s">
        <v>843</v>
      </c>
      <c r="C9" s="15">
        <v>149</v>
      </c>
      <c r="D9" s="15">
        <v>11</v>
      </c>
      <c r="E9" s="64">
        <v>30</v>
      </c>
      <c r="F9" s="64">
        <v>83</v>
      </c>
      <c r="G9" s="68">
        <f t="shared" ref="G9:G19" si="1">D9/$C9</f>
        <v>7.3825503355704702E-2</v>
      </c>
      <c r="H9" s="69">
        <f t="shared" si="0"/>
        <v>0.20134228187919462</v>
      </c>
      <c r="I9" s="70">
        <f t="shared" si="0"/>
        <v>0.55704697986577179</v>
      </c>
    </row>
    <row r="10" spans="2:9" ht="15.75" x14ac:dyDescent="0.25">
      <c r="B10" s="14" t="s">
        <v>9</v>
      </c>
      <c r="C10" s="15">
        <v>76</v>
      </c>
      <c r="D10" s="15">
        <v>25</v>
      </c>
      <c r="E10" s="64">
        <v>37</v>
      </c>
      <c r="F10" s="64">
        <v>49</v>
      </c>
      <c r="G10" s="68">
        <f t="shared" si="1"/>
        <v>0.32894736842105265</v>
      </c>
      <c r="H10" s="69">
        <f t="shared" si="0"/>
        <v>0.48684210526315791</v>
      </c>
      <c r="I10" s="70">
        <f t="shared" si="0"/>
        <v>0.64473684210526316</v>
      </c>
    </row>
    <row r="11" spans="2:9" ht="15.75" x14ac:dyDescent="0.25">
      <c r="B11" s="14" t="s">
        <v>844</v>
      </c>
      <c r="C11" s="15">
        <v>41</v>
      </c>
      <c r="D11" s="15">
        <v>0</v>
      </c>
      <c r="E11" s="64">
        <v>0</v>
      </c>
      <c r="F11" s="64">
        <v>0</v>
      </c>
      <c r="G11" s="68">
        <f t="shared" si="1"/>
        <v>0</v>
      </c>
      <c r="H11" s="69">
        <f t="shared" si="0"/>
        <v>0</v>
      </c>
      <c r="I11" s="70">
        <f t="shared" si="0"/>
        <v>0</v>
      </c>
    </row>
    <row r="12" spans="2:9" ht="15.75" x14ac:dyDescent="0.25">
      <c r="B12" s="300" t="s">
        <v>10</v>
      </c>
      <c r="C12" s="1009">
        <v>2434</v>
      </c>
      <c r="D12" s="1009">
        <v>11</v>
      </c>
      <c r="E12" s="1010">
        <v>89</v>
      </c>
      <c r="F12" s="1010">
        <v>630</v>
      </c>
      <c r="G12" s="1012">
        <f t="shared" si="1"/>
        <v>4.5193097781429745E-3</v>
      </c>
      <c r="H12" s="993">
        <f t="shared" si="0"/>
        <v>3.6565324568611342E-2</v>
      </c>
      <c r="I12" s="990">
        <f t="shared" si="0"/>
        <v>0.25883319638455216</v>
      </c>
    </row>
    <row r="13" spans="2:9" ht="15.75" x14ac:dyDescent="0.25">
      <c r="B13" s="14" t="s">
        <v>11</v>
      </c>
      <c r="C13" s="15">
        <v>415</v>
      </c>
      <c r="D13" s="15">
        <v>5</v>
      </c>
      <c r="E13" s="64">
        <v>28</v>
      </c>
      <c r="F13" s="16">
        <v>176</v>
      </c>
      <c r="G13" s="68">
        <f t="shared" si="1"/>
        <v>1.2048192771084338E-2</v>
      </c>
      <c r="H13" s="69">
        <f t="shared" si="0"/>
        <v>6.746987951807229E-2</v>
      </c>
      <c r="I13" s="70">
        <f t="shared" si="0"/>
        <v>0.42409638554216866</v>
      </c>
    </row>
    <row r="14" spans="2:9" ht="15.75" x14ac:dyDescent="0.25">
      <c r="B14" s="14" t="s">
        <v>12</v>
      </c>
      <c r="C14" s="15">
        <v>2019</v>
      </c>
      <c r="D14" s="15">
        <v>6</v>
      </c>
      <c r="E14" s="64">
        <v>61</v>
      </c>
      <c r="F14" s="64">
        <v>454</v>
      </c>
      <c r="G14" s="68">
        <f t="shared" si="1"/>
        <v>2.9717682020802376E-3</v>
      </c>
      <c r="H14" s="69">
        <f t="shared" si="0"/>
        <v>3.0212976721149084E-2</v>
      </c>
      <c r="I14" s="70">
        <f t="shared" si="0"/>
        <v>0.22486379395740466</v>
      </c>
    </row>
    <row r="15" spans="2:9" ht="15.75" x14ac:dyDescent="0.25">
      <c r="B15" s="300" t="s">
        <v>13</v>
      </c>
      <c r="C15" s="1009">
        <v>723</v>
      </c>
      <c r="D15" s="1009">
        <v>1</v>
      </c>
      <c r="E15" s="1010">
        <v>1</v>
      </c>
      <c r="F15" s="1010">
        <v>3</v>
      </c>
      <c r="G15" s="1012">
        <f t="shared" si="1"/>
        <v>1.3831258644536654E-3</v>
      </c>
      <c r="H15" s="993">
        <f t="shared" si="0"/>
        <v>1.3831258644536654E-3</v>
      </c>
      <c r="I15" s="990">
        <f t="shared" si="0"/>
        <v>4.1493775933609959E-3</v>
      </c>
    </row>
    <row r="16" spans="2:9" ht="15.75" x14ac:dyDescent="0.25">
      <c r="B16" s="14" t="s">
        <v>11</v>
      </c>
      <c r="C16" s="15">
        <v>493</v>
      </c>
      <c r="D16" s="15">
        <v>1</v>
      </c>
      <c r="E16" s="64">
        <v>1</v>
      </c>
      <c r="F16" s="64">
        <v>3</v>
      </c>
      <c r="G16" s="68">
        <f t="shared" si="1"/>
        <v>2.0283975659229209E-3</v>
      </c>
      <c r="H16" s="69">
        <f t="shared" si="0"/>
        <v>2.0283975659229209E-3</v>
      </c>
      <c r="I16" s="70">
        <f t="shared" si="0"/>
        <v>6.0851926977687626E-3</v>
      </c>
    </row>
    <row r="17" spans="2:9" ht="15.75" x14ac:dyDescent="0.25">
      <c r="B17" s="14" t="s">
        <v>12</v>
      </c>
      <c r="C17" s="15">
        <v>230</v>
      </c>
      <c r="D17" s="15">
        <v>0</v>
      </c>
      <c r="E17" s="64">
        <v>0</v>
      </c>
      <c r="F17" s="64">
        <v>0</v>
      </c>
      <c r="G17" s="68">
        <f t="shared" si="1"/>
        <v>0</v>
      </c>
      <c r="H17" s="69">
        <f t="shared" si="0"/>
        <v>0</v>
      </c>
      <c r="I17" s="70">
        <f t="shared" si="0"/>
        <v>0</v>
      </c>
    </row>
    <row r="18" spans="2:9" ht="15.75" x14ac:dyDescent="0.25">
      <c r="B18" s="14" t="s">
        <v>14</v>
      </c>
      <c r="C18" s="85">
        <v>272</v>
      </c>
      <c r="D18" s="15">
        <v>0</v>
      </c>
      <c r="E18" s="64">
        <v>2</v>
      </c>
      <c r="F18" s="64">
        <v>3</v>
      </c>
      <c r="G18" s="68">
        <f t="shared" si="1"/>
        <v>0</v>
      </c>
      <c r="H18" s="69">
        <f t="shared" si="0"/>
        <v>7.3529411764705881E-3</v>
      </c>
      <c r="I18" s="70">
        <f t="shared" si="0"/>
        <v>1.1029411764705883E-2</v>
      </c>
    </row>
    <row r="19" spans="2:9" ht="15.75" x14ac:dyDescent="0.25">
      <c r="B19" s="14" t="s">
        <v>15</v>
      </c>
      <c r="C19" s="15">
        <v>49</v>
      </c>
      <c r="D19" s="15">
        <v>3</v>
      </c>
      <c r="E19" s="64">
        <v>1</v>
      </c>
      <c r="F19" s="64">
        <v>16</v>
      </c>
      <c r="G19" s="68">
        <f t="shared" si="1"/>
        <v>6.1224489795918366E-2</v>
      </c>
      <c r="H19" s="69">
        <f t="shared" si="0"/>
        <v>2.0408163265306121E-2</v>
      </c>
      <c r="I19" s="70">
        <f t="shared" si="0"/>
        <v>0.32653061224489793</v>
      </c>
    </row>
    <row r="20" spans="2:9" ht="15.75" x14ac:dyDescent="0.25">
      <c r="B20" s="44"/>
      <c r="C20" s="19"/>
      <c r="D20" s="15"/>
      <c r="E20" s="64"/>
      <c r="F20" s="86"/>
      <c r="G20" s="87"/>
      <c r="H20" s="69"/>
      <c r="I20" s="89"/>
    </row>
    <row r="21" spans="2:9" ht="15.75" x14ac:dyDescent="0.25">
      <c r="B21" s="22" t="s">
        <v>16</v>
      </c>
      <c r="C21" s="23">
        <f>SUM(C8:C12,C15,C18,C19)</f>
        <v>9274</v>
      </c>
      <c r="D21" s="23">
        <f>SUM(D8:D12,D15,D18:D19)</f>
        <v>69</v>
      </c>
      <c r="E21" s="65">
        <v>213</v>
      </c>
      <c r="F21" s="90">
        <v>1338</v>
      </c>
      <c r="G21" s="91">
        <f t="shared" ref="G21:I22" si="2">D21/$C21</f>
        <v>7.4401552728056933E-3</v>
      </c>
      <c r="H21" s="72">
        <f t="shared" si="2"/>
        <v>2.2967435842139314E-2</v>
      </c>
      <c r="I21" s="73">
        <f t="shared" si="2"/>
        <v>0.14427431529005821</v>
      </c>
    </row>
    <row r="22" spans="2:9" ht="15.75" x14ac:dyDescent="0.25">
      <c r="B22" s="25" t="s">
        <v>777</v>
      </c>
      <c r="C22" s="26">
        <f>SUM(C8:C9,C11,C12,C15,C18,C19)</f>
        <v>9198</v>
      </c>
      <c r="D22" s="26">
        <f>SUM(D8:D9,D11,D12,D15,D18,D19)</f>
        <v>44</v>
      </c>
      <c r="E22" s="90">
        <v>160</v>
      </c>
      <c r="F22" s="90">
        <v>784</v>
      </c>
      <c r="G22" s="91">
        <f t="shared" si="2"/>
        <v>4.7836486192650574E-3</v>
      </c>
      <c r="H22" s="92">
        <f t="shared" si="2"/>
        <v>1.7395085888236572E-2</v>
      </c>
      <c r="I22" s="93">
        <f t="shared" si="2"/>
        <v>8.5235920852359204E-2</v>
      </c>
    </row>
    <row r="23" spans="2:9" ht="15.75" x14ac:dyDescent="0.25">
      <c r="B23" s="644" t="s">
        <v>778</v>
      </c>
      <c r="C23" s="748">
        <v>3668</v>
      </c>
      <c r="D23" s="748">
        <f>SUM(D9,D11,D12,D15,D18,D19)</f>
        <v>26</v>
      </c>
      <c r="E23" s="749">
        <v>123</v>
      </c>
      <c r="F23" s="750">
        <v>735</v>
      </c>
      <c r="G23" s="746">
        <f>D23/$C23</f>
        <v>7.0883315158124316E-3</v>
      </c>
      <c r="H23" s="747">
        <f>E23/$C23</f>
        <v>3.3533260632497272E-2</v>
      </c>
      <c r="I23" s="323">
        <f>F23/$C23</f>
        <v>0.20038167938931298</v>
      </c>
    </row>
    <row r="24" spans="2:9" ht="15.75" x14ac:dyDescent="0.25">
      <c r="B24" s="28" t="s">
        <v>18</v>
      </c>
      <c r="C24" s="90"/>
      <c r="D24" s="90"/>
      <c r="E24" s="90"/>
      <c r="F24" s="90"/>
      <c r="G24" s="92"/>
      <c r="H24" s="92"/>
      <c r="I24" s="92"/>
    </row>
    <row r="25" spans="2:9" ht="15.75" x14ac:dyDescent="0.25">
      <c r="B25" s="28"/>
      <c r="C25" s="90"/>
      <c r="D25" s="90"/>
      <c r="E25" s="90"/>
      <c r="F25" s="90"/>
      <c r="G25" s="92"/>
      <c r="H25" s="92"/>
      <c r="I25" s="92"/>
    </row>
    <row r="26" spans="2:9" ht="15.75" x14ac:dyDescent="0.25">
      <c r="B26" t="s">
        <v>953</v>
      </c>
      <c r="C26" s="90"/>
      <c r="D26" s="90"/>
      <c r="E26" s="90"/>
      <c r="F26" s="90"/>
      <c r="G26" s="92"/>
      <c r="H26" s="92"/>
      <c r="I26" s="92"/>
    </row>
    <row r="27" spans="2:9" ht="15.75" x14ac:dyDescent="0.25">
      <c r="B27" s="102"/>
      <c r="C27" s="90"/>
      <c r="D27" s="90"/>
      <c r="E27" s="90"/>
      <c r="F27" s="90"/>
      <c r="G27" s="92"/>
      <c r="H27" s="92"/>
      <c r="I27" s="92"/>
    </row>
    <row r="28" spans="2:9" ht="15.75" x14ac:dyDescent="0.25">
      <c r="B28" s="261" t="s">
        <v>875</v>
      </c>
    </row>
    <row r="30" spans="2:9" x14ac:dyDescent="0.25">
      <c r="B30" s="344"/>
      <c r="C30" s="1186" t="s">
        <v>26</v>
      </c>
      <c r="D30" s="1189" t="s">
        <v>1</v>
      </c>
      <c r="E30" s="1183"/>
      <c r="F30" s="1184"/>
      <c r="G30" s="1183" t="s">
        <v>31</v>
      </c>
      <c r="H30" s="1183"/>
      <c r="I30" s="1184"/>
    </row>
    <row r="31" spans="2:9" ht="15.75" x14ac:dyDescent="0.25">
      <c r="B31" s="279"/>
      <c r="C31" s="1187"/>
      <c r="D31" s="1185" t="s">
        <v>5</v>
      </c>
      <c r="E31" s="1183"/>
      <c r="F31" s="1184"/>
      <c r="G31" s="1185" t="s">
        <v>5</v>
      </c>
      <c r="H31" s="1183"/>
      <c r="I31" s="1184"/>
    </row>
    <row r="32" spans="2:9" ht="94.5" x14ac:dyDescent="0.25">
      <c r="B32" s="755"/>
      <c r="C32" s="1188"/>
      <c r="D32" s="740" t="s">
        <v>774</v>
      </c>
      <c r="E32" s="740" t="s">
        <v>775</v>
      </c>
      <c r="F32" s="740" t="s">
        <v>776</v>
      </c>
      <c r="G32" s="740" t="s">
        <v>774</v>
      </c>
      <c r="H32" s="133" t="s">
        <v>775</v>
      </c>
      <c r="I32" s="133" t="s">
        <v>776</v>
      </c>
    </row>
    <row r="33" spans="2:9" ht="15.75" x14ac:dyDescent="0.25">
      <c r="B33" s="741"/>
      <c r="C33" s="743"/>
      <c r="D33" s="742"/>
      <c r="E33" s="742"/>
      <c r="F33" s="742"/>
      <c r="G33" s="742"/>
      <c r="H33" s="407"/>
      <c r="I33" s="407"/>
    </row>
    <row r="34" spans="2:9" ht="15.75" x14ac:dyDescent="0.25">
      <c r="B34" s="14" t="s">
        <v>10</v>
      </c>
      <c r="C34" s="85">
        <v>2434</v>
      </c>
      <c r="D34" s="137">
        <v>11</v>
      </c>
      <c r="E34" s="137">
        <v>89</v>
      </c>
      <c r="F34" s="751">
        <v>630</v>
      </c>
      <c r="G34" s="68">
        <f t="shared" ref="G34:I37" si="3">D34/$C34</f>
        <v>4.5193097781429745E-3</v>
      </c>
      <c r="H34" s="497">
        <f t="shared" si="3"/>
        <v>3.6565324568611342E-2</v>
      </c>
      <c r="I34" s="70">
        <f t="shared" si="3"/>
        <v>0.25883319638455216</v>
      </c>
    </row>
    <row r="35" spans="2:9" ht="15.75" x14ac:dyDescent="0.25">
      <c r="B35" s="14" t="s">
        <v>989</v>
      </c>
      <c r="C35" s="85">
        <v>1471</v>
      </c>
      <c r="D35" s="137">
        <v>0</v>
      </c>
      <c r="E35" s="137">
        <v>2</v>
      </c>
      <c r="F35" s="751">
        <v>36</v>
      </c>
      <c r="G35" s="68">
        <f t="shared" si="3"/>
        <v>0</v>
      </c>
      <c r="H35" s="497">
        <f t="shared" si="3"/>
        <v>1.3596193065941536E-3</v>
      </c>
      <c r="I35" s="70">
        <f t="shared" si="3"/>
        <v>2.4473147518694765E-2</v>
      </c>
    </row>
    <row r="36" spans="2:9" ht="15.75" x14ac:dyDescent="0.25">
      <c r="B36" s="14" t="s">
        <v>246</v>
      </c>
      <c r="C36" s="85">
        <v>788</v>
      </c>
      <c r="D36" s="137">
        <v>10</v>
      </c>
      <c r="E36" s="137">
        <v>79</v>
      </c>
      <c r="F36" s="751">
        <v>534</v>
      </c>
      <c r="G36" s="68">
        <f t="shared" si="3"/>
        <v>1.2690355329949238E-2</v>
      </c>
      <c r="H36" s="497">
        <f t="shared" si="3"/>
        <v>0.10025380710659898</v>
      </c>
      <c r="I36" s="70">
        <f t="shared" si="3"/>
        <v>0.67766497461928932</v>
      </c>
    </row>
    <row r="37" spans="2:9" ht="15.75" x14ac:dyDescent="0.25">
      <c r="B37" s="14" t="s">
        <v>855</v>
      </c>
      <c r="C37" s="85">
        <v>175</v>
      </c>
      <c r="D37" s="137">
        <v>1</v>
      </c>
      <c r="E37" s="137">
        <v>8</v>
      </c>
      <c r="F37" s="751">
        <v>60</v>
      </c>
      <c r="G37" s="68">
        <f t="shared" si="3"/>
        <v>5.7142857142857143E-3</v>
      </c>
      <c r="H37" s="497">
        <f t="shared" si="3"/>
        <v>4.5714285714285714E-2</v>
      </c>
      <c r="I37" s="70">
        <f t="shared" si="3"/>
        <v>0.34285714285714286</v>
      </c>
    </row>
    <row r="38" spans="2:9" ht="15.75" x14ac:dyDescent="0.25">
      <c r="B38" s="14"/>
      <c r="C38" s="44"/>
      <c r="D38" s="147"/>
      <c r="E38" s="148"/>
      <c r="F38" s="752"/>
      <c r="G38" s="150"/>
      <c r="H38" s="279"/>
      <c r="I38" s="281"/>
    </row>
    <row r="39" spans="2:9" ht="15.75" x14ac:dyDescent="0.25">
      <c r="B39" s="22" t="s">
        <v>16</v>
      </c>
      <c r="C39" s="245">
        <v>2434</v>
      </c>
      <c r="D39" s="153">
        <v>11</v>
      </c>
      <c r="E39" s="153">
        <v>89</v>
      </c>
      <c r="F39" s="753">
        <v>630</v>
      </c>
      <c r="G39" s="754">
        <f>D39/$C39</f>
        <v>4.5193097781429745E-3</v>
      </c>
      <c r="H39" s="754">
        <f>E39/$C39</f>
        <v>3.6565324568611342E-2</v>
      </c>
      <c r="I39" s="73">
        <f>F39/$C39</f>
        <v>0.25883319638455216</v>
      </c>
    </row>
    <row r="40" spans="2:9" ht="15.75" x14ac:dyDescent="0.25">
      <c r="B40" s="50"/>
      <c r="C40" s="44"/>
      <c r="D40" s="67"/>
      <c r="E40" s="67"/>
      <c r="F40" s="67"/>
      <c r="G40" s="44"/>
      <c r="H40" s="281"/>
      <c r="I40" s="284"/>
    </row>
    <row r="41" spans="2:9" ht="15.75" x14ac:dyDescent="0.25">
      <c r="B41" s="28" t="s">
        <v>18</v>
      </c>
    </row>
    <row r="42" spans="2:9" ht="15.75" x14ac:dyDescent="0.25">
      <c r="B42" s="28"/>
    </row>
    <row r="43" spans="2:9" x14ac:dyDescent="0.25">
      <c r="B43" t="s">
        <v>953</v>
      </c>
    </row>
    <row r="45" spans="2:9" ht="15.75" x14ac:dyDescent="0.25">
      <c r="B45" s="261" t="s">
        <v>876</v>
      </c>
    </row>
    <row r="47" spans="2:9" ht="15.75" x14ac:dyDescent="0.25">
      <c r="B47" s="79"/>
      <c r="C47" s="1180" t="s">
        <v>779</v>
      </c>
      <c r="D47" s="1183" t="s">
        <v>780</v>
      </c>
      <c r="E47" s="1183"/>
      <c r="F47" s="1184"/>
      <c r="G47" s="1183" t="s">
        <v>781</v>
      </c>
      <c r="H47" s="1183"/>
      <c r="I47" s="1184"/>
    </row>
    <row r="48" spans="2:9" ht="15.75" x14ac:dyDescent="0.25">
      <c r="B48" s="6"/>
      <c r="C48" s="1181"/>
      <c r="D48" s="1185" t="s">
        <v>5</v>
      </c>
      <c r="E48" s="1183"/>
      <c r="F48" s="1184"/>
      <c r="G48" s="1185" t="s">
        <v>5</v>
      </c>
      <c r="H48" s="1183"/>
      <c r="I48" s="1184"/>
    </row>
    <row r="49" spans="2:9" ht="94.5" x14ac:dyDescent="0.25">
      <c r="B49" s="82"/>
      <c r="C49" s="1182"/>
      <c r="D49" s="740" t="s">
        <v>782</v>
      </c>
      <c r="E49" s="740" t="s">
        <v>783</v>
      </c>
      <c r="F49" s="740" t="s">
        <v>784</v>
      </c>
      <c r="G49" s="740" t="s">
        <v>785</v>
      </c>
      <c r="H49" s="740" t="s">
        <v>786</v>
      </c>
      <c r="I49" s="133" t="s">
        <v>787</v>
      </c>
    </row>
    <row r="50" spans="2:9" ht="15.75" x14ac:dyDescent="0.25">
      <c r="B50" s="741"/>
      <c r="C50" s="741"/>
      <c r="D50" s="741"/>
      <c r="E50" s="63"/>
      <c r="F50" s="63"/>
      <c r="G50" s="741"/>
      <c r="H50" s="63"/>
      <c r="I50" s="742"/>
    </row>
    <row r="51" spans="2:9" ht="15.75" x14ac:dyDescent="0.25">
      <c r="B51" s="11" t="s">
        <v>789</v>
      </c>
      <c r="C51" s="12"/>
      <c r="D51" s="12"/>
      <c r="E51" s="744"/>
      <c r="F51" s="744"/>
      <c r="G51" s="12"/>
      <c r="H51" s="744"/>
      <c r="I51" s="13"/>
    </row>
    <row r="52" spans="2:9" ht="15.75" x14ac:dyDescent="0.25">
      <c r="B52" s="14" t="s">
        <v>8</v>
      </c>
      <c r="C52" s="15">
        <v>32660</v>
      </c>
      <c r="D52" s="15">
        <v>30</v>
      </c>
      <c r="E52" s="64">
        <v>70</v>
      </c>
      <c r="F52" s="16">
        <v>710</v>
      </c>
      <c r="G52" s="68">
        <v>0</v>
      </c>
      <c r="H52" s="69">
        <v>1</v>
      </c>
      <c r="I52" s="70">
        <v>0</v>
      </c>
    </row>
    <row r="53" spans="2:9" ht="15.75" x14ac:dyDescent="0.25">
      <c r="B53" s="14" t="s">
        <v>843</v>
      </c>
      <c r="C53" s="15">
        <v>11440</v>
      </c>
      <c r="D53" s="15">
        <v>20</v>
      </c>
      <c r="E53" s="64">
        <v>50</v>
      </c>
      <c r="F53" s="64">
        <v>230</v>
      </c>
      <c r="G53" s="68">
        <f t="shared" ref="G53:G58" si="4">D53/$C53</f>
        <v>1.7482517482517483E-3</v>
      </c>
      <c r="H53" s="69">
        <f t="shared" ref="H53:H58" si="5">E53/$C53</f>
        <v>4.370629370629371E-3</v>
      </c>
      <c r="I53" s="70">
        <f t="shared" ref="I53:I58" si="6">F53/$C53</f>
        <v>2.0104895104895104E-2</v>
      </c>
    </row>
    <row r="54" spans="2:9" ht="15.75" x14ac:dyDescent="0.25">
      <c r="B54" s="14" t="s">
        <v>9</v>
      </c>
      <c r="C54" s="15">
        <v>65480</v>
      </c>
      <c r="D54" s="15">
        <v>100</v>
      </c>
      <c r="E54" s="64">
        <v>420</v>
      </c>
      <c r="F54" s="64">
        <v>590</v>
      </c>
      <c r="G54" s="68">
        <f t="shared" si="4"/>
        <v>1.5271838729383018E-3</v>
      </c>
      <c r="H54" s="69">
        <f t="shared" si="5"/>
        <v>6.4141722663408679E-3</v>
      </c>
      <c r="I54" s="70">
        <f t="shared" si="6"/>
        <v>9.0103848503359802E-3</v>
      </c>
    </row>
    <row r="55" spans="2:9" ht="15.75" x14ac:dyDescent="0.25">
      <c r="B55" s="14" t="s">
        <v>844</v>
      </c>
      <c r="C55" s="15">
        <v>3960</v>
      </c>
      <c r="D55" s="15">
        <v>0</v>
      </c>
      <c r="E55" s="64">
        <v>0</v>
      </c>
      <c r="F55" s="64">
        <v>0</v>
      </c>
      <c r="G55" s="68">
        <f t="shared" si="4"/>
        <v>0</v>
      </c>
      <c r="H55" s="69">
        <f t="shared" si="5"/>
        <v>0</v>
      </c>
      <c r="I55" s="70">
        <f t="shared" si="6"/>
        <v>0</v>
      </c>
    </row>
    <row r="56" spans="2:9" ht="15.75" x14ac:dyDescent="0.25">
      <c r="B56" s="300" t="s">
        <v>10</v>
      </c>
      <c r="C56" s="1009">
        <v>143000</v>
      </c>
      <c r="D56" s="1009">
        <v>80</v>
      </c>
      <c r="E56" s="1010">
        <v>190</v>
      </c>
      <c r="F56" s="1010">
        <v>2150</v>
      </c>
      <c r="G56" s="1012">
        <f t="shared" si="4"/>
        <v>5.5944055944055944E-4</v>
      </c>
      <c r="H56" s="993">
        <f t="shared" si="5"/>
        <v>1.3286713286713287E-3</v>
      </c>
      <c r="I56" s="990">
        <f t="shared" si="6"/>
        <v>1.5034965034965035E-2</v>
      </c>
    </row>
    <row r="57" spans="2:9" ht="15.75" x14ac:dyDescent="0.25">
      <c r="B57" s="14" t="s">
        <v>11</v>
      </c>
      <c r="C57" s="15">
        <v>33710</v>
      </c>
      <c r="D57" s="15">
        <v>30</v>
      </c>
      <c r="E57" s="64">
        <v>100</v>
      </c>
      <c r="F57" s="16">
        <v>620</v>
      </c>
      <c r="G57" s="68">
        <f t="shared" si="4"/>
        <v>8.8994363690299619E-4</v>
      </c>
      <c r="H57" s="69">
        <f t="shared" si="5"/>
        <v>2.9664787896766538E-3</v>
      </c>
      <c r="I57" s="70">
        <f t="shared" si="6"/>
        <v>1.8392168495995252E-2</v>
      </c>
    </row>
    <row r="58" spans="2:9" ht="15.75" x14ac:dyDescent="0.25">
      <c r="B58" s="14" t="s">
        <v>12</v>
      </c>
      <c r="C58" s="15">
        <v>109290</v>
      </c>
      <c r="D58" s="15">
        <v>50</v>
      </c>
      <c r="E58" s="64">
        <v>90</v>
      </c>
      <c r="F58" s="64">
        <v>1530</v>
      </c>
      <c r="G58" s="68">
        <f t="shared" si="4"/>
        <v>4.5749839875560436E-4</v>
      </c>
      <c r="H58" s="69">
        <f t="shared" si="5"/>
        <v>8.2349711776008789E-4</v>
      </c>
      <c r="I58" s="70">
        <f t="shared" si="6"/>
        <v>1.3999451001921494E-2</v>
      </c>
    </row>
    <row r="59" spans="2:9" ht="15.75" x14ac:dyDescent="0.25">
      <c r="B59" s="300" t="s">
        <v>13</v>
      </c>
      <c r="C59" s="1009">
        <v>47890</v>
      </c>
      <c r="D59" s="1028" t="s">
        <v>199</v>
      </c>
      <c r="E59" s="1029" t="s">
        <v>199</v>
      </c>
      <c r="F59" s="1010">
        <v>20</v>
      </c>
      <c r="G59" s="1030">
        <v>0</v>
      </c>
      <c r="H59" s="1031">
        <v>0</v>
      </c>
      <c r="I59" s="990">
        <f>F59/$C59</f>
        <v>4.1762372102735435E-4</v>
      </c>
    </row>
    <row r="60" spans="2:9" ht="15.75" x14ac:dyDescent="0.25">
      <c r="B60" s="14" t="s">
        <v>11</v>
      </c>
      <c r="C60" s="15">
        <v>36720</v>
      </c>
      <c r="D60" s="221" t="s">
        <v>199</v>
      </c>
      <c r="E60" s="103" t="s">
        <v>199</v>
      </c>
      <c r="F60" s="64">
        <v>20</v>
      </c>
      <c r="G60" s="757">
        <v>0</v>
      </c>
      <c r="H60" s="758">
        <v>0</v>
      </c>
      <c r="I60" s="70">
        <f>F60/$C60</f>
        <v>5.4466230936819177E-4</v>
      </c>
    </row>
    <row r="61" spans="2:9" ht="15.75" x14ac:dyDescent="0.25">
      <c r="B61" s="14" t="s">
        <v>12</v>
      </c>
      <c r="C61" s="15">
        <v>11170</v>
      </c>
      <c r="D61" s="221">
        <v>0</v>
      </c>
      <c r="E61" s="64">
        <v>0</v>
      </c>
      <c r="F61" s="64">
        <v>0</v>
      </c>
      <c r="G61" s="68">
        <f>D61/$C61</f>
        <v>0</v>
      </c>
      <c r="H61" s="69">
        <f>E61/$C61</f>
        <v>0</v>
      </c>
      <c r="I61" s="70">
        <f>F61/$C61</f>
        <v>0</v>
      </c>
    </row>
    <row r="62" spans="2:9" ht="15.75" x14ac:dyDescent="0.25">
      <c r="B62" s="14" t="s">
        <v>14</v>
      </c>
      <c r="C62" s="85">
        <v>6780</v>
      </c>
      <c r="D62" s="15">
        <v>0</v>
      </c>
      <c r="E62" s="417">
        <v>20</v>
      </c>
      <c r="F62" s="64">
        <v>10</v>
      </c>
      <c r="G62" s="68">
        <f>D62/$C62</f>
        <v>0</v>
      </c>
      <c r="H62" s="69">
        <f>E62/$C62</f>
        <v>2.9498525073746312E-3</v>
      </c>
      <c r="I62" s="70">
        <f>F62/$C62</f>
        <v>1.4749262536873156E-3</v>
      </c>
    </row>
    <row r="63" spans="2:9" ht="15.75" x14ac:dyDescent="0.25">
      <c r="B63" s="14" t="s">
        <v>15</v>
      </c>
      <c r="C63" s="15">
        <v>3670</v>
      </c>
      <c r="D63" s="221" t="s">
        <v>199</v>
      </c>
      <c r="E63" s="756" t="s">
        <v>199</v>
      </c>
      <c r="F63" s="64">
        <v>40</v>
      </c>
      <c r="G63" s="757">
        <v>0</v>
      </c>
      <c r="H63" s="758">
        <v>0</v>
      </c>
      <c r="I63" s="70">
        <f>F63/$C63</f>
        <v>1.0899182561307902E-2</v>
      </c>
    </row>
    <row r="64" spans="2:9" ht="15.75" x14ac:dyDescent="0.25">
      <c r="B64" s="44"/>
      <c r="C64" s="19"/>
      <c r="D64" s="15"/>
      <c r="E64" s="417"/>
      <c r="F64" s="86"/>
      <c r="G64" s="87"/>
      <c r="H64" s="69"/>
      <c r="I64" s="89"/>
    </row>
    <row r="65" spans="2:9" ht="15.75" x14ac:dyDescent="0.25">
      <c r="B65" s="22" t="s">
        <v>16</v>
      </c>
      <c r="C65" s="23">
        <v>314870</v>
      </c>
      <c r="D65" s="23">
        <v>240</v>
      </c>
      <c r="E65" s="65">
        <v>750</v>
      </c>
      <c r="F65" s="90">
        <v>3750</v>
      </c>
      <c r="G65" s="91">
        <f t="shared" ref="G65:I67" si="7">D65/$C65</f>
        <v>7.6221932861180808E-4</v>
      </c>
      <c r="H65" s="72">
        <f t="shared" si="7"/>
        <v>2.3819354019119E-3</v>
      </c>
      <c r="I65" s="73">
        <f t="shared" si="7"/>
        <v>1.1909677009559501E-2</v>
      </c>
    </row>
    <row r="66" spans="2:9" ht="15.75" x14ac:dyDescent="0.25">
      <c r="B66" s="25" t="s">
        <v>777</v>
      </c>
      <c r="C66" s="26">
        <v>249400</v>
      </c>
      <c r="D66" s="26">
        <v>140</v>
      </c>
      <c r="E66" s="90">
        <v>330</v>
      </c>
      <c r="F66" s="90">
        <v>3160</v>
      </c>
      <c r="G66" s="91">
        <f t="shared" si="7"/>
        <v>5.6134723336006415E-4</v>
      </c>
      <c r="H66" s="92">
        <f t="shared" si="7"/>
        <v>1.3231756214915798E-3</v>
      </c>
      <c r="I66" s="93">
        <f t="shared" si="7"/>
        <v>1.2670408981555734E-2</v>
      </c>
    </row>
    <row r="67" spans="2:9" ht="15.75" x14ac:dyDescent="0.25">
      <c r="B67" s="644" t="s">
        <v>778</v>
      </c>
      <c r="C67" s="748">
        <v>216740</v>
      </c>
      <c r="D67" s="748">
        <v>110</v>
      </c>
      <c r="E67" s="749">
        <v>260</v>
      </c>
      <c r="F67" s="750">
        <v>2450</v>
      </c>
      <c r="G67" s="746">
        <f t="shared" si="7"/>
        <v>5.0752053151241114E-4</v>
      </c>
      <c r="H67" s="747">
        <f t="shared" si="7"/>
        <v>1.1995939835747901E-3</v>
      </c>
      <c r="I67" s="323">
        <f t="shared" si="7"/>
        <v>1.1303866383685522E-2</v>
      </c>
    </row>
    <row r="68" spans="2:9" ht="15.75" x14ac:dyDescent="0.25">
      <c r="B68" s="28" t="s">
        <v>18</v>
      </c>
    </row>
    <row r="70" spans="2:9" x14ac:dyDescent="0.25">
      <c r="B70" t="s">
        <v>953</v>
      </c>
    </row>
    <row r="71" spans="2:9" x14ac:dyDescent="0.25">
      <c r="B71" t="s">
        <v>788</v>
      </c>
    </row>
    <row r="72" spans="2:9" x14ac:dyDescent="0.25">
      <c r="B72" t="s">
        <v>71</v>
      </c>
    </row>
    <row r="76" spans="2:9" ht="15.75" x14ac:dyDescent="0.25">
      <c r="B76" s="261" t="s">
        <v>877</v>
      </c>
    </row>
    <row r="78" spans="2:9" ht="15" customHeight="1" x14ac:dyDescent="0.25">
      <c r="B78" s="344"/>
      <c r="C78" s="1180" t="s">
        <v>779</v>
      </c>
      <c r="D78" s="1183" t="s">
        <v>780</v>
      </c>
      <c r="E78" s="1183"/>
      <c r="F78" s="1184"/>
      <c r="G78" s="1183" t="s">
        <v>1005</v>
      </c>
      <c r="H78" s="1183"/>
      <c r="I78" s="1184"/>
    </row>
    <row r="79" spans="2:9" ht="15.75" x14ac:dyDescent="0.25">
      <c r="B79" s="279"/>
      <c r="C79" s="1181"/>
      <c r="D79" s="1185" t="s">
        <v>5</v>
      </c>
      <c r="E79" s="1183"/>
      <c r="F79" s="1184"/>
      <c r="G79" s="1185" t="s">
        <v>5</v>
      </c>
      <c r="H79" s="1183"/>
      <c r="I79" s="1184"/>
    </row>
    <row r="80" spans="2:9" ht="110.25" x14ac:dyDescent="0.25">
      <c r="B80" s="755"/>
      <c r="C80" s="1182"/>
      <c r="D80" s="740" t="s">
        <v>782</v>
      </c>
      <c r="E80" s="740" t="s">
        <v>783</v>
      </c>
      <c r="F80" s="740" t="s">
        <v>784</v>
      </c>
      <c r="G80" s="740" t="s">
        <v>1006</v>
      </c>
      <c r="H80" s="740" t="s">
        <v>1007</v>
      </c>
      <c r="I80" s="133" t="s">
        <v>1008</v>
      </c>
    </row>
    <row r="81" spans="2:9" ht="15.75" x14ac:dyDescent="0.25">
      <c r="B81" s="741"/>
      <c r="C81" s="743"/>
      <c r="D81" s="742"/>
      <c r="E81" s="742"/>
      <c r="F81" s="742"/>
      <c r="G81" s="742"/>
      <c r="H81" s="407"/>
      <c r="I81" s="407"/>
    </row>
    <row r="82" spans="2:9" ht="15.75" x14ac:dyDescent="0.25">
      <c r="B82" s="14" t="s">
        <v>10</v>
      </c>
      <c r="C82" s="85">
        <v>143000</v>
      </c>
      <c r="D82" s="279">
        <v>80</v>
      </c>
      <c r="E82" s="137">
        <v>180</v>
      </c>
      <c r="F82" s="751">
        <v>2150</v>
      </c>
      <c r="G82" s="1111">
        <v>0.1</v>
      </c>
      <c r="H82" s="1096">
        <v>0.1</v>
      </c>
      <c r="I82" s="1083">
        <v>1.5</v>
      </c>
    </row>
    <row r="83" spans="2:9" ht="15.75" x14ac:dyDescent="0.25">
      <c r="B83" s="14" t="s">
        <v>989</v>
      </c>
      <c r="C83" s="85">
        <v>76830</v>
      </c>
      <c r="D83" s="137">
        <v>0</v>
      </c>
      <c r="E83" s="137" t="s">
        <v>199</v>
      </c>
      <c r="F83" s="751">
        <v>70</v>
      </c>
      <c r="G83" s="1111">
        <v>0</v>
      </c>
      <c r="H83" s="1112">
        <v>0</v>
      </c>
      <c r="I83" s="1083">
        <v>0.1</v>
      </c>
    </row>
    <row r="84" spans="2:9" ht="15.75" x14ac:dyDescent="0.25">
      <c r="B84" s="14" t="s">
        <v>246</v>
      </c>
      <c r="C84" s="85">
        <v>56940</v>
      </c>
      <c r="D84" s="137">
        <v>80</v>
      </c>
      <c r="E84" s="137">
        <v>170</v>
      </c>
      <c r="F84" s="751">
        <v>1880</v>
      </c>
      <c r="G84" s="1111">
        <v>0.1</v>
      </c>
      <c r="H84" s="1113">
        <v>0.3</v>
      </c>
      <c r="I84" s="1083">
        <v>3.3</v>
      </c>
    </row>
    <row r="85" spans="2:9" ht="15.75" x14ac:dyDescent="0.25">
      <c r="B85" s="14" t="s">
        <v>855</v>
      </c>
      <c r="C85" s="85">
        <v>9230</v>
      </c>
      <c r="D85" s="137" t="s">
        <v>199</v>
      </c>
      <c r="E85" s="137">
        <v>10</v>
      </c>
      <c r="F85" s="751">
        <v>200</v>
      </c>
      <c r="G85" s="1114">
        <v>0</v>
      </c>
      <c r="H85" s="1096">
        <v>0.1</v>
      </c>
      <c r="I85" s="1083">
        <v>2.2000000000000002</v>
      </c>
    </row>
    <row r="86" spans="2:9" ht="15.75" x14ac:dyDescent="0.25">
      <c r="B86" s="14"/>
      <c r="C86" s="44"/>
      <c r="D86" s="147"/>
      <c r="E86" s="148"/>
      <c r="F86" s="752"/>
      <c r="G86" s="1097"/>
      <c r="H86" s="429"/>
      <c r="I86" s="483"/>
    </row>
    <row r="87" spans="2:9" ht="15.75" x14ac:dyDescent="0.25">
      <c r="B87" s="22" t="s">
        <v>16</v>
      </c>
      <c r="C87" s="245">
        <v>143000</v>
      </c>
      <c r="D87" s="153">
        <v>80</v>
      </c>
      <c r="E87" s="153">
        <v>180</v>
      </c>
      <c r="F87" s="753">
        <v>2150</v>
      </c>
      <c r="G87" s="1115">
        <v>0.1</v>
      </c>
      <c r="H87" s="1115">
        <v>0.1</v>
      </c>
      <c r="I87" s="1089">
        <v>1.5</v>
      </c>
    </row>
    <row r="88" spans="2:9" ht="15.75" x14ac:dyDescent="0.25">
      <c r="B88" s="50"/>
      <c r="C88" s="44"/>
      <c r="D88" s="67"/>
      <c r="E88" s="67"/>
      <c r="F88" s="67"/>
      <c r="G88" s="44"/>
      <c r="H88" s="281"/>
      <c r="I88" s="284"/>
    </row>
    <row r="89" spans="2:9" ht="15.75" x14ac:dyDescent="0.25">
      <c r="B89" s="28" t="s">
        <v>18</v>
      </c>
    </row>
    <row r="91" spans="2:9" x14ac:dyDescent="0.25">
      <c r="B91" t="s">
        <v>788</v>
      </c>
    </row>
    <row r="92" spans="2:9" x14ac:dyDescent="0.25">
      <c r="B92" t="s">
        <v>71</v>
      </c>
    </row>
    <row r="93" spans="2:9" x14ac:dyDescent="0.25">
      <c r="B93" t="s">
        <v>953</v>
      </c>
    </row>
  </sheetData>
  <mergeCells count="20">
    <mergeCell ref="C3:C5"/>
    <mergeCell ref="D3:F3"/>
    <mergeCell ref="G3:I3"/>
    <mergeCell ref="D4:F4"/>
    <mergeCell ref="G4:I4"/>
    <mergeCell ref="C47:C49"/>
    <mergeCell ref="D47:F47"/>
    <mergeCell ref="G47:I47"/>
    <mergeCell ref="D48:F48"/>
    <mergeCell ref="G48:I48"/>
    <mergeCell ref="C30:C32"/>
    <mergeCell ref="D30:F30"/>
    <mergeCell ref="G30:I30"/>
    <mergeCell ref="D31:F31"/>
    <mergeCell ref="G31:I31"/>
    <mergeCell ref="C78:C80"/>
    <mergeCell ref="D78:F78"/>
    <mergeCell ref="G78:I78"/>
    <mergeCell ref="D79:F79"/>
    <mergeCell ref="G79:I79"/>
  </mergeCells>
  <conditionalFormatting sqref="G8:I19">
    <cfRule type="expression" dxfId="57" priority="16" stopIfTrue="1">
      <formula>D8&lt;11</formula>
    </cfRule>
  </conditionalFormatting>
  <conditionalFormatting sqref="G21:I21">
    <cfRule type="expression" dxfId="56" priority="15" stopIfTrue="1">
      <formula>D21&lt;11</formula>
    </cfRule>
  </conditionalFormatting>
  <conditionalFormatting sqref="G22:I27">
    <cfRule type="expression" dxfId="55" priority="14" stopIfTrue="1">
      <formula>D22&lt;11</formula>
    </cfRule>
  </conditionalFormatting>
  <conditionalFormatting sqref="G87:I87">
    <cfRule type="expression" dxfId="54" priority="3" stopIfTrue="1">
      <formula>D87&lt;11</formula>
    </cfRule>
  </conditionalFormatting>
  <conditionalFormatting sqref="G34:I37">
    <cfRule type="expression" dxfId="53" priority="9" stopIfTrue="1">
      <formula>D34&lt;11</formula>
    </cfRule>
  </conditionalFormatting>
  <conditionalFormatting sqref="G39:I39">
    <cfRule type="expression" dxfId="52" priority="8" stopIfTrue="1">
      <formula>D39&lt;11</formula>
    </cfRule>
  </conditionalFormatting>
  <conditionalFormatting sqref="G52:I63">
    <cfRule type="expression" dxfId="51" priority="7" stopIfTrue="1">
      <formula>D52&lt;11</formula>
    </cfRule>
  </conditionalFormatting>
  <conditionalFormatting sqref="G65:I65">
    <cfRule type="expression" dxfId="50" priority="6" stopIfTrue="1">
      <formula>D65&lt;11</formula>
    </cfRule>
  </conditionalFormatting>
  <conditionalFormatting sqref="G66:I67">
    <cfRule type="expression" dxfId="49" priority="5" stopIfTrue="1">
      <formula>D66&lt;11</formula>
    </cfRule>
  </conditionalFormatting>
  <conditionalFormatting sqref="H82:I83 H85 I84">
    <cfRule type="expression" dxfId="48" priority="27" stopIfTrue="1">
      <formula>E83&lt;11</formula>
    </cfRule>
  </conditionalFormatting>
  <conditionalFormatting sqref="G82:G85">
    <cfRule type="expression" dxfId="47" priority="1" stopIfTrue="1">
      <formula>D82&lt;11</formula>
    </cfRule>
  </conditionalFormatting>
  <pageMargins left="0.7" right="0.7" top="0.75" bottom="0.75" header="0.3" footer="0.3"/>
  <pageSetup paperSize="9"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6" tint="0.39997558519241921"/>
    <pageSetUpPr fitToPage="1"/>
  </sheetPr>
  <dimension ref="A1:O81"/>
  <sheetViews>
    <sheetView workbookViewId="0">
      <selection activeCell="A25" sqref="A25"/>
    </sheetView>
  </sheetViews>
  <sheetFormatPr defaultRowHeight="15" x14ac:dyDescent="0.25"/>
  <cols>
    <col min="1" max="1" width="24" customWidth="1"/>
    <col min="2" max="2" width="14.7109375" customWidth="1"/>
    <col min="3" max="3" width="16.85546875" customWidth="1"/>
    <col min="4" max="4" width="13.5703125" customWidth="1"/>
    <col min="5" max="5" width="12.85546875" customWidth="1"/>
    <col min="6" max="6" width="10.140625" customWidth="1"/>
    <col min="7" max="7" width="14.5703125" customWidth="1"/>
    <col min="8" max="8" width="12" customWidth="1"/>
    <col min="9" max="9" width="11" customWidth="1"/>
    <col min="10" max="10" width="11.85546875" customWidth="1"/>
    <col min="12" max="12" width="13.28515625" customWidth="1"/>
    <col min="13" max="13" width="13.42578125" customWidth="1"/>
    <col min="14" max="14" width="10.85546875" customWidth="1"/>
  </cols>
  <sheetData>
    <row r="1" spans="1:15" ht="15.75" x14ac:dyDescent="0.25">
      <c r="A1" s="3" t="s">
        <v>878</v>
      </c>
      <c r="B1" s="3"/>
      <c r="C1" s="3"/>
      <c r="D1" s="28"/>
      <c r="E1" s="28"/>
      <c r="F1" s="28"/>
      <c r="G1" s="28"/>
      <c r="H1" s="28"/>
      <c r="I1" s="28"/>
      <c r="J1" s="28"/>
      <c r="K1" s="28"/>
      <c r="L1" s="28"/>
      <c r="M1" s="28"/>
      <c r="N1" s="28"/>
      <c r="O1" s="28"/>
    </row>
    <row r="2" spans="1:15" ht="15.75" x14ac:dyDescent="0.25">
      <c r="A2" s="3"/>
      <c r="B2" s="28"/>
      <c r="C2" s="28"/>
      <c r="D2" s="28"/>
      <c r="E2" s="28"/>
      <c r="F2" s="28"/>
      <c r="G2" s="28"/>
      <c r="H2" s="28"/>
      <c r="I2" s="28"/>
      <c r="J2" s="28"/>
      <c r="K2" s="28"/>
      <c r="L2" s="28"/>
      <c r="M2" s="28"/>
      <c r="N2" s="28"/>
      <c r="O2" s="28"/>
    </row>
    <row r="3" spans="1:15" ht="15.75" x14ac:dyDescent="0.25">
      <c r="A3" s="694"/>
      <c r="B3" s="1192"/>
      <c r="C3" s="1192"/>
      <c r="D3" s="1192"/>
      <c r="E3" s="1192"/>
      <c r="F3" s="1192"/>
      <c r="G3" s="1192"/>
      <c r="H3" s="1192"/>
      <c r="I3" s="1192"/>
      <c r="J3" s="1192"/>
      <c r="K3" s="1192"/>
      <c r="L3" s="1192"/>
      <c r="M3" s="1192"/>
      <c r="N3" s="1192"/>
      <c r="O3" s="1193"/>
    </row>
    <row r="4" spans="1:15" ht="94.5" x14ac:dyDescent="0.25">
      <c r="A4" s="604"/>
      <c r="B4" s="604" t="s">
        <v>270</v>
      </c>
      <c r="C4" s="606" t="s">
        <v>196</v>
      </c>
      <c r="D4" s="96" t="s">
        <v>8</v>
      </c>
      <c r="E4" s="96" t="s">
        <v>843</v>
      </c>
      <c r="F4" s="96" t="s">
        <v>9</v>
      </c>
      <c r="G4" s="96" t="s">
        <v>844</v>
      </c>
      <c r="H4" s="1016" t="s">
        <v>10</v>
      </c>
      <c r="I4" s="96" t="s">
        <v>343</v>
      </c>
      <c r="J4" s="96" t="s">
        <v>344</v>
      </c>
      <c r="K4" s="1016" t="s">
        <v>13</v>
      </c>
      <c r="L4" s="96" t="s">
        <v>345</v>
      </c>
      <c r="M4" s="96" t="s">
        <v>346</v>
      </c>
      <c r="N4" s="96" t="s">
        <v>14</v>
      </c>
      <c r="O4" s="606" t="s">
        <v>15</v>
      </c>
    </row>
    <row r="5" spans="1:15" ht="15.75" x14ac:dyDescent="0.25">
      <c r="A5" s="695" t="s">
        <v>309</v>
      </c>
      <c r="B5" s="726"/>
      <c r="C5" s="697"/>
      <c r="D5" s="608"/>
      <c r="E5" s="608"/>
      <c r="F5" s="608"/>
      <c r="G5" s="608"/>
      <c r="H5" s="1017"/>
      <c r="I5" s="608"/>
      <c r="J5" s="608"/>
      <c r="K5" s="1017"/>
      <c r="L5" s="608"/>
      <c r="M5" s="608"/>
      <c r="N5" s="608"/>
      <c r="O5" s="13"/>
    </row>
    <row r="6" spans="1:15" ht="15.75" x14ac:dyDescent="0.25">
      <c r="A6" s="14" t="s">
        <v>311</v>
      </c>
      <c r="B6" s="85">
        <v>9470</v>
      </c>
      <c r="C6" s="16">
        <v>8650</v>
      </c>
      <c r="D6" s="663">
        <v>820</v>
      </c>
      <c r="E6" s="698">
        <v>90</v>
      </c>
      <c r="F6" s="710" t="s">
        <v>286</v>
      </c>
      <c r="G6" s="663">
        <v>110</v>
      </c>
      <c r="H6" s="1026">
        <v>5950</v>
      </c>
      <c r="I6" s="700">
        <v>310</v>
      </c>
      <c r="J6" s="663">
        <v>5640</v>
      </c>
      <c r="K6" s="1026">
        <v>2210</v>
      </c>
      <c r="L6" s="663">
        <v>1560</v>
      </c>
      <c r="M6" s="698">
        <v>650</v>
      </c>
      <c r="N6" s="698">
        <v>190</v>
      </c>
      <c r="O6" s="664">
        <v>100</v>
      </c>
    </row>
    <row r="7" spans="1:15" ht="15.75" x14ac:dyDescent="0.25">
      <c r="A7" s="14" t="s">
        <v>312</v>
      </c>
      <c r="B7" s="85">
        <v>12750</v>
      </c>
      <c r="C7" s="16">
        <v>10710</v>
      </c>
      <c r="D7" s="663">
        <v>2040</v>
      </c>
      <c r="E7" s="698">
        <v>30</v>
      </c>
      <c r="F7" s="710" t="s">
        <v>286</v>
      </c>
      <c r="G7" s="663">
        <v>10</v>
      </c>
      <c r="H7" s="1026">
        <v>7240</v>
      </c>
      <c r="I7" s="700">
        <v>1430</v>
      </c>
      <c r="J7" s="663">
        <v>5810</v>
      </c>
      <c r="K7" s="1026">
        <v>2270</v>
      </c>
      <c r="L7" s="663">
        <v>2100</v>
      </c>
      <c r="M7" s="698">
        <v>160</v>
      </c>
      <c r="N7" s="698">
        <v>1150</v>
      </c>
      <c r="O7" s="664">
        <v>10</v>
      </c>
    </row>
    <row r="8" spans="1:15" ht="15.75" x14ac:dyDescent="0.25">
      <c r="A8" s="14" t="s">
        <v>313</v>
      </c>
      <c r="B8" s="85">
        <v>5190</v>
      </c>
      <c r="C8" s="16">
        <v>4210</v>
      </c>
      <c r="D8" s="663">
        <v>980</v>
      </c>
      <c r="E8" s="698">
        <v>0</v>
      </c>
      <c r="F8" s="710" t="s">
        <v>286</v>
      </c>
      <c r="G8" s="663">
        <v>60</v>
      </c>
      <c r="H8" s="1026">
        <v>2450</v>
      </c>
      <c r="I8" s="700">
        <v>650</v>
      </c>
      <c r="J8" s="663">
        <v>1800</v>
      </c>
      <c r="K8" s="1026">
        <v>1090</v>
      </c>
      <c r="L8" s="663">
        <v>970</v>
      </c>
      <c r="M8" s="698">
        <v>120</v>
      </c>
      <c r="N8" s="698">
        <v>610</v>
      </c>
      <c r="O8" s="664">
        <v>0</v>
      </c>
    </row>
    <row r="9" spans="1:15" ht="15.75" x14ac:dyDescent="0.25">
      <c r="A9" s="14" t="s">
        <v>314</v>
      </c>
      <c r="B9" s="85">
        <v>3270</v>
      </c>
      <c r="C9" s="16">
        <v>2700</v>
      </c>
      <c r="D9" s="663">
        <v>570</v>
      </c>
      <c r="E9" s="698">
        <v>110</v>
      </c>
      <c r="F9" s="710" t="s">
        <v>286</v>
      </c>
      <c r="G9" s="663">
        <v>0</v>
      </c>
      <c r="H9" s="1026">
        <v>1870</v>
      </c>
      <c r="I9" s="700">
        <v>440</v>
      </c>
      <c r="J9" s="663">
        <v>1430</v>
      </c>
      <c r="K9" s="1026">
        <v>530</v>
      </c>
      <c r="L9" s="663">
        <v>400</v>
      </c>
      <c r="M9" s="698">
        <v>120</v>
      </c>
      <c r="N9" s="698">
        <v>190</v>
      </c>
      <c r="O9" s="664">
        <v>0</v>
      </c>
    </row>
    <row r="10" spans="1:15" ht="15.75" x14ac:dyDescent="0.25">
      <c r="A10" s="14" t="s">
        <v>315</v>
      </c>
      <c r="B10" s="85">
        <v>2330</v>
      </c>
      <c r="C10" s="16">
        <v>1880</v>
      </c>
      <c r="D10" s="663">
        <v>450</v>
      </c>
      <c r="E10" s="698">
        <v>30</v>
      </c>
      <c r="F10" s="710" t="s">
        <v>286</v>
      </c>
      <c r="G10" s="663">
        <v>0</v>
      </c>
      <c r="H10" s="1026">
        <v>1590</v>
      </c>
      <c r="I10" s="700">
        <v>220</v>
      </c>
      <c r="J10" s="663">
        <v>1370</v>
      </c>
      <c r="K10" s="1026">
        <v>190</v>
      </c>
      <c r="L10" s="663">
        <v>110</v>
      </c>
      <c r="M10" s="698">
        <v>80</v>
      </c>
      <c r="N10" s="698">
        <v>0</v>
      </c>
      <c r="O10" s="664">
        <v>70</v>
      </c>
    </row>
    <row r="11" spans="1:15" ht="15.75" x14ac:dyDescent="0.25">
      <c r="A11" s="14" t="s">
        <v>316</v>
      </c>
      <c r="B11" s="85">
        <v>5760</v>
      </c>
      <c r="C11" s="16">
        <v>4700</v>
      </c>
      <c r="D11" s="663">
        <v>1060</v>
      </c>
      <c r="E11" s="698">
        <v>190</v>
      </c>
      <c r="F11" s="710" t="s">
        <v>286</v>
      </c>
      <c r="G11" s="663">
        <v>140</v>
      </c>
      <c r="H11" s="1026">
        <v>3580</v>
      </c>
      <c r="I11" s="700">
        <v>1630</v>
      </c>
      <c r="J11" s="663">
        <v>1940</v>
      </c>
      <c r="K11" s="1026">
        <v>190</v>
      </c>
      <c r="L11" s="663">
        <v>70</v>
      </c>
      <c r="M11" s="698">
        <v>130</v>
      </c>
      <c r="N11" s="698">
        <v>270</v>
      </c>
      <c r="O11" s="664">
        <v>330</v>
      </c>
    </row>
    <row r="12" spans="1:15" ht="15.75" x14ac:dyDescent="0.25">
      <c r="A12" s="14" t="s">
        <v>317</v>
      </c>
      <c r="B12" s="85">
        <v>6950</v>
      </c>
      <c r="C12" s="16">
        <v>6160</v>
      </c>
      <c r="D12" s="663">
        <v>790</v>
      </c>
      <c r="E12" s="698">
        <v>0</v>
      </c>
      <c r="F12" s="710" t="s">
        <v>286</v>
      </c>
      <c r="G12" s="663">
        <v>100</v>
      </c>
      <c r="H12" s="1026">
        <v>4460</v>
      </c>
      <c r="I12" s="700">
        <v>960</v>
      </c>
      <c r="J12" s="663">
        <v>3500</v>
      </c>
      <c r="K12" s="1026">
        <v>1490</v>
      </c>
      <c r="L12" s="663">
        <v>1180</v>
      </c>
      <c r="M12" s="698">
        <v>320</v>
      </c>
      <c r="N12" s="698">
        <v>40</v>
      </c>
      <c r="O12" s="664">
        <v>70</v>
      </c>
    </row>
    <row r="13" spans="1:15" ht="15.75" x14ac:dyDescent="0.25">
      <c r="A13" s="14" t="s">
        <v>318</v>
      </c>
      <c r="B13" s="85">
        <v>6390</v>
      </c>
      <c r="C13" s="16">
        <v>5110</v>
      </c>
      <c r="D13" s="663">
        <v>1280</v>
      </c>
      <c r="E13" s="698">
        <v>490</v>
      </c>
      <c r="F13" s="710" t="s">
        <v>286</v>
      </c>
      <c r="G13" s="663">
        <v>1010</v>
      </c>
      <c r="H13" s="1026">
        <v>2350</v>
      </c>
      <c r="I13" s="700">
        <v>100</v>
      </c>
      <c r="J13" s="663">
        <v>2250</v>
      </c>
      <c r="K13" s="1026">
        <v>1030</v>
      </c>
      <c r="L13" s="663">
        <v>780</v>
      </c>
      <c r="M13" s="698">
        <v>250</v>
      </c>
      <c r="N13" s="698">
        <v>30</v>
      </c>
      <c r="O13" s="664">
        <v>200</v>
      </c>
    </row>
    <row r="14" spans="1:15" ht="15.75" x14ac:dyDescent="0.25">
      <c r="A14" s="14" t="s">
        <v>319</v>
      </c>
      <c r="B14" s="85">
        <v>6280</v>
      </c>
      <c r="C14" s="16">
        <v>5450</v>
      </c>
      <c r="D14" s="663">
        <v>830</v>
      </c>
      <c r="E14" s="698">
        <v>80</v>
      </c>
      <c r="F14" s="710" t="s">
        <v>286</v>
      </c>
      <c r="G14" s="663">
        <v>150</v>
      </c>
      <c r="H14" s="1026">
        <v>3230</v>
      </c>
      <c r="I14" s="700">
        <v>1210</v>
      </c>
      <c r="J14" s="663">
        <v>2020</v>
      </c>
      <c r="K14" s="1026">
        <v>1880</v>
      </c>
      <c r="L14" s="663">
        <v>1830</v>
      </c>
      <c r="M14" s="698">
        <v>60</v>
      </c>
      <c r="N14" s="698">
        <v>90</v>
      </c>
      <c r="O14" s="664">
        <v>20</v>
      </c>
    </row>
    <row r="15" spans="1:15" ht="15.75" x14ac:dyDescent="0.25">
      <c r="A15" s="14" t="s">
        <v>320</v>
      </c>
      <c r="B15" s="85">
        <v>5700</v>
      </c>
      <c r="C15" s="16">
        <v>4860</v>
      </c>
      <c r="D15" s="663">
        <v>840</v>
      </c>
      <c r="E15" s="698">
        <v>80</v>
      </c>
      <c r="F15" s="710" t="s">
        <v>286</v>
      </c>
      <c r="G15" s="663">
        <v>70</v>
      </c>
      <c r="H15" s="1026">
        <v>2920</v>
      </c>
      <c r="I15" s="700">
        <v>480</v>
      </c>
      <c r="J15" s="663">
        <v>2440</v>
      </c>
      <c r="K15" s="1026">
        <v>1520</v>
      </c>
      <c r="L15" s="663">
        <v>1440</v>
      </c>
      <c r="M15" s="698">
        <v>80</v>
      </c>
      <c r="N15" s="698">
        <v>270</v>
      </c>
      <c r="O15" s="664">
        <v>0</v>
      </c>
    </row>
    <row r="16" spans="1:15" ht="15.75" x14ac:dyDescent="0.25">
      <c r="A16" s="14" t="s">
        <v>321</v>
      </c>
      <c r="B16" s="85">
        <v>5440</v>
      </c>
      <c r="C16" s="16">
        <v>4600</v>
      </c>
      <c r="D16" s="663">
        <v>840</v>
      </c>
      <c r="E16" s="698">
        <v>750</v>
      </c>
      <c r="F16" s="710" t="s">
        <v>286</v>
      </c>
      <c r="G16" s="663">
        <v>120</v>
      </c>
      <c r="H16" s="1026">
        <v>2060</v>
      </c>
      <c r="I16" s="700">
        <v>0</v>
      </c>
      <c r="J16" s="663">
        <v>2060</v>
      </c>
      <c r="K16" s="1026">
        <v>1670</v>
      </c>
      <c r="L16" s="663">
        <v>1600</v>
      </c>
      <c r="M16" s="698">
        <v>70</v>
      </c>
      <c r="N16" s="698">
        <v>0</v>
      </c>
      <c r="O16" s="664">
        <v>0</v>
      </c>
    </row>
    <row r="17" spans="1:15" ht="15.75" x14ac:dyDescent="0.25">
      <c r="A17" s="14" t="s">
        <v>322</v>
      </c>
      <c r="B17" s="85">
        <v>28600</v>
      </c>
      <c r="C17" s="16">
        <v>26360</v>
      </c>
      <c r="D17" s="663">
        <v>2240</v>
      </c>
      <c r="E17" s="698">
        <v>1810</v>
      </c>
      <c r="F17" s="710" t="s">
        <v>286</v>
      </c>
      <c r="G17" s="663">
        <v>1400</v>
      </c>
      <c r="H17" s="1026">
        <v>14460</v>
      </c>
      <c r="I17" s="700">
        <v>3100</v>
      </c>
      <c r="J17" s="663">
        <v>11360</v>
      </c>
      <c r="K17" s="1026">
        <v>7330</v>
      </c>
      <c r="L17" s="663">
        <v>5580</v>
      </c>
      <c r="M17" s="698">
        <v>1750</v>
      </c>
      <c r="N17" s="698">
        <v>910</v>
      </c>
      <c r="O17" s="664">
        <v>450</v>
      </c>
    </row>
    <row r="18" spans="1:15" ht="15.75" x14ac:dyDescent="0.25">
      <c r="A18" s="14" t="s">
        <v>323</v>
      </c>
      <c r="B18" s="85">
        <v>6970</v>
      </c>
      <c r="C18" s="16">
        <v>5540</v>
      </c>
      <c r="D18" s="663">
        <v>1430</v>
      </c>
      <c r="E18" s="698">
        <v>40</v>
      </c>
      <c r="F18" s="710" t="s">
        <v>286</v>
      </c>
      <c r="G18" s="663">
        <v>0</v>
      </c>
      <c r="H18" s="1026">
        <v>4250</v>
      </c>
      <c r="I18" s="700">
        <v>400</v>
      </c>
      <c r="J18" s="663">
        <v>3850</v>
      </c>
      <c r="K18" s="1026">
        <v>1090</v>
      </c>
      <c r="L18" s="663">
        <v>650</v>
      </c>
      <c r="M18" s="698">
        <v>430</v>
      </c>
      <c r="N18" s="698">
        <v>160</v>
      </c>
      <c r="O18" s="664">
        <v>0</v>
      </c>
    </row>
    <row r="19" spans="1:15" ht="15.75" x14ac:dyDescent="0.25">
      <c r="A19" s="14" t="s">
        <v>324</v>
      </c>
      <c r="B19" s="85">
        <v>16990</v>
      </c>
      <c r="C19" s="16">
        <v>13920</v>
      </c>
      <c r="D19" s="663">
        <v>3070</v>
      </c>
      <c r="E19" s="698">
        <v>540</v>
      </c>
      <c r="F19" s="710" t="s">
        <v>286</v>
      </c>
      <c r="G19" s="663">
        <v>10</v>
      </c>
      <c r="H19" s="1026">
        <v>9090</v>
      </c>
      <c r="I19" s="700">
        <v>1940</v>
      </c>
      <c r="J19" s="663">
        <v>7150</v>
      </c>
      <c r="K19" s="1026">
        <v>3800</v>
      </c>
      <c r="L19" s="663">
        <v>3170</v>
      </c>
      <c r="M19" s="698">
        <v>620</v>
      </c>
      <c r="N19" s="698">
        <v>480</v>
      </c>
      <c r="O19" s="664">
        <v>0</v>
      </c>
    </row>
    <row r="20" spans="1:15" ht="15.75" x14ac:dyDescent="0.25">
      <c r="A20" s="14" t="s">
        <v>325</v>
      </c>
      <c r="B20" s="85">
        <v>24820</v>
      </c>
      <c r="C20" s="16">
        <v>24080</v>
      </c>
      <c r="D20" s="663">
        <v>740</v>
      </c>
      <c r="E20" s="698">
        <v>2720</v>
      </c>
      <c r="F20" s="710" t="s">
        <v>286</v>
      </c>
      <c r="G20" s="663">
        <v>100</v>
      </c>
      <c r="H20" s="1026">
        <v>15470</v>
      </c>
      <c r="I20" s="700">
        <v>2040</v>
      </c>
      <c r="J20" s="663">
        <v>13440</v>
      </c>
      <c r="K20" s="1026">
        <v>5540</v>
      </c>
      <c r="L20" s="663">
        <v>2750</v>
      </c>
      <c r="M20" s="698">
        <v>2790</v>
      </c>
      <c r="N20" s="698">
        <v>70</v>
      </c>
      <c r="O20" s="664">
        <v>180</v>
      </c>
    </row>
    <row r="21" spans="1:15" ht="15.75" x14ac:dyDescent="0.25">
      <c r="A21" s="14" t="s">
        <v>326</v>
      </c>
      <c r="B21" s="85">
        <v>10790</v>
      </c>
      <c r="C21" s="16">
        <v>9150</v>
      </c>
      <c r="D21" s="663">
        <v>1640</v>
      </c>
      <c r="E21" s="698">
        <v>80</v>
      </c>
      <c r="F21" s="710" t="s">
        <v>286</v>
      </c>
      <c r="G21" s="663">
        <v>110</v>
      </c>
      <c r="H21" s="1026">
        <v>6430</v>
      </c>
      <c r="I21" s="700">
        <v>2910</v>
      </c>
      <c r="J21" s="663">
        <v>3530</v>
      </c>
      <c r="K21" s="1026">
        <v>1310</v>
      </c>
      <c r="L21" s="663">
        <v>790</v>
      </c>
      <c r="M21" s="698">
        <v>520</v>
      </c>
      <c r="N21" s="698">
        <v>440</v>
      </c>
      <c r="O21" s="664">
        <v>780</v>
      </c>
    </row>
    <row r="22" spans="1:15" ht="15.75" x14ac:dyDescent="0.25">
      <c r="A22" s="14" t="s">
        <v>327</v>
      </c>
      <c r="B22" s="85">
        <v>2780</v>
      </c>
      <c r="C22" s="16">
        <v>2390</v>
      </c>
      <c r="D22" s="663">
        <v>390</v>
      </c>
      <c r="E22" s="698">
        <v>850</v>
      </c>
      <c r="F22" s="710" t="s">
        <v>286</v>
      </c>
      <c r="G22" s="663">
        <v>0</v>
      </c>
      <c r="H22" s="1026">
        <v>1250</v>
      </c>
      <c r="I22" s="700">
        <v>170</v>
      </c>
      <c r="J22" s="663">
        <v>1080</v>
      </c>
      <c r="K22" s="1026">
        <v>280</v>
      </c>
      <c r="L22" s="663">
        <v>280</v>
      </c>
      <c r="M22" s="698">
        <v>0</v>
      </c>
      <c r="N22" s="698">
        <v>10</v>
      </c>
      <c r="O22" s="664">
        <v>0</v>
      </c>
    </row>
    <row r="23" spans="1:15" ht="15.75" x14ac:dyDescent="0.25">
      <c r="A23" s="14" t="s">
        <v>328</v>
      </c>
      <c r="B23" s="85">
        <v>5590</v>
      </c>
      <c r="C23" s="16">
        <v>5090</v>
      </c>
      <c r="D23" s="663">
        <v>500</v>
      </c>
      <c r="E23" s="698">
        <v>270</v>
      </c>
      <c r="F23" s="710" t="s">
        <v>286</v>
      </c>
      <c r="G23" s="663">
        <v>100</v>
      </c>
      <c r="H23" s="1026">
        <v>2920</v>
      </c>
      <c r="I23" s="700">
        <v>450</v>
      </c>
      <c r="J23" s="663">
        <v>2470</v>
      </c>
      <c r="K23" s="1026">
        <v>1570</v>
      </c>
      <c r="L23" s="663">
        <v>1460</v>
      </c>
      <c r="M23" s="698">
        <v>110</v>
      </c>
      <c r="N23" s="698">
        <v>130</v>
      </c>
      <c r="O23" s="664">
        <v>100</v>
      </c>
    </row>
    <row r="24" spans="1:15" ht="15.75" x14ac:dyDescent="0.25">
      <c r="A24" s="14" t="s">
        <v>329</v>
      </c>
      <c r="B24" s="85">
        <v>3990</v>
      </c>
      <c r="C24" s="16">
        <v>3310</v>
      </c>
      <c r="D24" s="663">
        <v>680</v>
      </c>
      <c r="E24" s="698">
        <v>0</v>
      </c>
      <c r="F24" s="710" t="s">
        <v>286</v>
      </c>
      <c r="G24" s="663">
        <v>30</v>
      </c>
      <c r="H24" s="1026">
        <v>2350</v>
      </c>
      <c r="I24" s="700">
        <v>1030</v>
      </c>
      <c r="J24" s="663">
        <v>1310</v>
      </c>
      <c r="K24" s="1026">
        <v>30</v>
      </c>
      <c r="L24" s="663">
        <v>30</v>
      </c>
      <c r="M24" s="698">
        <v>0</v>
      </c>
      <c r="N24" s="698">
        <v>410</v>
      </c>
      <c r="O24" s="664">
        <v>490</v>
      </c>
    </row>
    <row r="25" spans="1:15" ht="15.75" x14ac:dyDescent="0.25">
      <c r="A25" s="14" t="s">
        <v>998</v>
      </c>
      <c r="B25" s="85">
        <v>700</v>
      </c>
      <c r="C25" s="16">
        <v>600</v>
      </c>
      <c r="D25" s="663">
        <v>100</v>
      </c>
      <c r="E25" s="698">
        <v>30</v>
      </c>
      <c r="F25" s="710" t="s">
        <v>286</v>
      </c>
      <c r="G25" s="663">
        <v>0</v>
      </c>
      <c r="H25" s="1026">
        <v>540</v>
      </c>
      <c r="I25" s="700">
        <v>230</v>
      </c>
      <c r="J25" s="663">
        <v>310</v>
      </c>
      <c r="K25" s="1026">
        <v>0</v>
      </c>
      <c r="L25" s="663">
        <v>0</v>
      </c>
      <c r="M25" s="698">
        <v>0</v>
      </c>
      <c r="N25" s="698">
        <v>30</v>
      </c>
      <c r="O25" s="664">
        <v>0</v>
      </c>
    </row>
    <row r="26" spans="1:15" ht="15.75" x14ac:dyDescent="0.25">
      <c r="A26" s="14" t="s">
        <v>330</v>
      </c>
      <c r="B26" s="85">
        <v>5450</v>
      </c>
      <c r="C26" s="16">
        <v>4330</v>
      </c>
      <c r="D26" s="663">
        <v>1120</v>
      </c>
      <c r="E26" s="698">
        <v>400</v>
      </c>
      <c r="F26" s="710" t="s">
        <v>286</v>
      </c>
      <c r="G26" s="663">
        <v>0</v>
      </c>
      <c r="H26" s="1026">
        <v>3070</v>
      </c>
      <c r="I26" s="700">
        <v>940</v>
      </c>
      <c r="J26" s="663">
        <v>2130</v>
      </c>
      <c r="K26" s="1026">
        <v>760</v>
      </c>
      <c r="L26" s="663">
        <v>680</v>
      </c>
      <c r="M26" s="698">
        <v>90</v>
      </c>
      <c r="N26" s="698">
        <v>50</v>
      </c>
      <c r="O26" s="664">
        <v>50</v>
      </c>
    </row>
    <row r="27" spans="1:15" ht="15.75" x14ac:dyDescent="0.25">
      <c r="A27" s="14" t="s">
        <v>331</v>
      </c>
      <c r="B27" s="85">
        <v>13450</v>
      </c>
      <c r="C27" s="16">
        <v>11420</v>
      </c>
      <c r="D27" s="663">
        <v>2030</v>
      </c>
      <c r="E27" s="698">
        <v>1060</v>
      </c>
      <c r="F27" s="710" t="s">
        <v>286</v>
      </c>
      <c r="G27" s="663">
        <v>0</v>
      </c>
      <c r="H27" s="1026">
        <v>8810</v>
      </c>
      <c r="I27" s="700">
        <v>1460</v>
      </c>
      <c r="J27" s="663">
        <v>7350</v>
      </c>
      <c r="K27" s="1026">
        <v>1330</v>
      </c>
      <c r="L27" s="663">
        <v>1100</v>
      </c>
      <c r="M27" s="698">
        <v>230</v>
      </c>
      <c r="N27" s="698">
        <v>50</v>
      </c>
      <c r="O27" s="664">
        <v>170</v>
      </c>
    </row>
    <row r="28" spans="1:15" ht="15.75" x14ac:dyDescent="0.25">
      <c r="A28" s="14" t="s">
        <v>332</v>
      </c>
      <c r="B28" s="85">
        <v>790</v>
      </c>
      <c r="C28" s="16">
        <v>560</v>
      </c>
      <c r="D28" s="663">
        <v>230</v>
      </c>
      <c r="E28" s="698">
        <v>0</v>
      </c>
      <c r="F28" s="710" t="s">
        <v>286</v>
      </c>
      <c r="G28" s="663">
        <v>20</v>
      </c>
      <c r="H28" s="1026">
        <v>500</v>
      </c>
      <c r="I28" s="700">
        <v>130</v>
      </c>
      <c r="J28" s="663">
        <v>380</v>
      </c>
      <c r="K28" s="1026">
        <v>40</v>
      </c>
      <c r="L28" s="663">
        <v>40</v>
      </c>
      <c r="M28" s="698">
        <v>0</v>
      </c>
      <c r="N28" s="698">
        <v>0</v>
      </c>
      <c r="O28" s="664">
        <v>0</v>
      </c>
    </row>
    <row r="29" spans="1:15" ht="15.75" x14ac:dyDescent="0.25">
      <c r="A29" s="14" t="s">
        <v>333</v>
      </c>
      <c r="B29" s="85">
        <v>7470</v>
      </c>
      <c r="C29" s="16">
        <v>6330</v>
      </c>
      <c r="D29" s="663">
        <v>1140</v>
      </c>
      <c r="E29" s="698">
        <v>60</v>
      </c>
      <c r="F29" s="710" t="s">
        <v>286</v>
      </c>
      <c r="G29" s="663">
        <v>70</v>
      </c>
      <c r="H29" s="1026">
        <v>4710</v>
      </c>
      <c r="I29" s="700">
        <v>2130</v>
      </c>
      <c r="J29" s="663">
        <v>2570</v>
      </c>
      <c r="K29" s="1026">
        <v>1200</v>
      </c>
      <c r="L29" s="663">
        <v>410</v>
      </c>
      <c r="M29" s="698">
        <v>800</v>
      </c>
      <c r="N29" s="698">
        <v>240</v>
      </c>
      <c r="O29" s="664">
        <v>50</v>
      </c>
    </row>
    <row r="30" spans="1:15" ht="15.75" x14ac:dyDescent="0.25">
      <c r="A30" s="14" t="s">
        <v>334</v>
      </c>
      <c r="B30" s="85">
        <v>8770</v>
      </c>
      <c r="C30" s="16">
        <v>8230</v>
      </c>
      <c r="D30" s="663">
        <v>540</v>
      </c>
      <c r="E30" s="698">
        <v>730</v>
      </c>
      <c r="F30" s="710" t="s">
        <v>286</v>
      </c>
      <c r="G30" s="663">
        <v>150</v>
      </c>
      <c r="H30" s="1026">
        <v>5350</v>
      </c>
      <c r="I30" s="700">
        <v>1380</v>
      </c>
      <c r="J30" s="663">
        <v>3970</v>
      </c>
      <c r="K30" s="1026">
        <v>1800</v>
      </c>
      <c r="L30" s="663">
        <v>1750</v>
      </c>
      <c r="M30" s="698">
        <v>50</v>
      </c>
      <c r="N30" s="698">
        <v>0</v>
      </c>
      <c r="O30" s="664">
        <v>200</v>
      </c>
    </row>
    <row r="31" spans="1:15" ht="15.75" x14ac:dyDescent="0.25">
      <c r="A31" s="14" t="s">
        <v>335</v>
      </c>
      <c r="B31" s="85">
        <v>5910</v>
      </c>
      <c r="C31" s="16">
        <v>5000</v>
      </c>
      <c r="D31" s="663">
        <v>910</v>
      </c>
      <c r="E31" s="698">
        <v>0</v>
      </c>
      <c r="F31" s="710" t="s">
        <v>286</v>
      </c>
      <c r="G31" s="663">
        <v>0</v>
      </c>
      <c r="H31" s="1026">
        <v>3400</v>
      </c>
      <c r="I31" s="700">
        <v>1520</v>
      </c>
      <c r="J31" s="663">
        <v>1880</v>
      </c>
      <c r="K31" s="1026">
        <v>1280</v>
      </c>
      <c r="L31" s="663">
        <v>1070</v>
      </c>
      <c r="M31" s="698">
        <v>210</v>
      </c>
      <c r="N31" s="698">
        <v>280</v>
      </c>
      <c r="O31" s="664">
        <v>40</v>
      </c>
    </row>
    <row r="32" spans="1:15" ht="15.75" x14ac:dyDescent="0.25">
      <c r="A32" s="14" t="s">
        <v>336</v>
      </c>
      <c r="B32" s="85">
        <v>1070</v>
      </c>
      <c r="C32" s="16">
        <v>950</v>
      </c>
      <c r="D32" s="663">
        <v>120</v>
      </c>
      <c r="E32" s="698">
        <v>0</v>
      </c>
      <c r="F32" s="710" t="s">
        <v>286</v>
      </c>
      <c r="G32" s="663">
        <v>30</v>
      </c>
      <c r="H32" s="1026">
        <v>730</v>
      </c>
      <c r="I32" s="700">
        <v>180</v>
      </c>
      <c r="J32" s="663">
        <v>550</v>
      </c>
      <c r="K32" s="1026">
        <v>110</v>
      </c>
      <c r="L32" s="663">
        <v>40</v>
      </c>
      <c r="M32" s="698">
        <v>70</v>
      </c>
      <c r="N32" s="698">
        <v>80</v>
      </c>
      <c r="O32" s="664">
        <v>0</v>
      </c>
    </row>
    <row r="33" spans="1:15" ht="15.75" x14ac:dyDescent="0.25">
      <c r="A33" s="14" t="s">
        <v>337</v>
      </c>
      <c r="B33" s="85">
        <v>4650</v>
      </c>
      <c r="C33" s="16">
        <v>3840</v>
      </c>
      <c r="D33" s="663">
        <v>810</v>
      </c>
      <c r="E33" s="698">
        <v>40</v>
      </c>
      <c r="F33" s="710" t="s">
        <v>286</v>
      </c>
      <c r="G33" s="663">
        <v>0</v>
      </c>
      <c r="H33" s="1026">
        <v>2860</v>
      </c>
      <c r="I33" s="700">
        <v>390</v>
      </c>
      <c r="J33" s="663">
        <v>2460</v>
      </c>
      <c r="K33" s="1026">
        <v>910</v>
      </c>
      <c r="L33" s="663">
        <v>770</v>
      </c>
      <c r="M33" s="698">
        <v>140</v>
      </c>
      <c r="N33" s="698">
        <v>30</v>
      </c>
      <c r="O33" s="664">
        <v>0</v>
      </c>
    </row>
    <row r="34" spans="1:15" ht="15.75" x14ac:dyDescent="0.25">
      <c r="A34" s="14" t="s">
        <v>338</v>
      </c>
      <c r="B34" s="85">
        <v>13830</v>
      </c>
      <c r="C34" s="16">
        <v>11990</v>
      </c>
      <c r="D34" s="663">
        <v>1840</v>
      </c>
      <c r="E34" s="698">
        <v>620</v>
      </c>
      <c r="F34" s="710" t="s">
        <v>286</v>
      </c>
      <c r="G34" s="663">
        <v>170</v>
      </c>
      <c r="H34" s="1026">
        <v>8680</v>
      </c>
      <c r="I34" s="700">
        <v>1750</v>
      </c>
      <c r="J34" s="663">
        <v>6930</v>
      </c>
      <c r="K34" s="1026">
        <v>2170</v>
      </c>
      <c r="L34" s="663">
        <v>1910</v>
      </c>
      <c r="M34" s="698">
        <v>260</v>
      </c>
      <c r="N34" s="698">
        <v>20</v>
      </c>
      <c r="O34" s="664">
        <v>330</v>
      </c>
    </row>
    <row r="35" spans="1:15" ht="15.75" x14ac:dyDescent="0.25">
      <c r="A35" s="14" t="s">
        <v>339</v>
      </c>
      <c r="B35" s="85">
        <v>4610</v>
      </c>
      <c r="C35" s="16">
        <v>3820</v>
      </c>
      <c r="D35" s="663">
        <v>790</v>
      </c>
      <c r="E35" s="698">
        <v>60</v>
      </c>
      <c r="F35" s="710" t="s">
        <v>286</v>
      </c>
      <c r="G35" s="663">
        <v>0</v>
      </c>
      <c r="H35" s="1026">
        <v>2780</v>
      </c>
      <c r="I35" s="700">
        <v>850</v>
      </c>
      <c r="J35" s="663">
        <v>1940</v>
      </c>
      <c r="K35" s="1026">
        <v>860</v>
      </c>
      <c r="L35" s="663">
        <v>400</v>
      </c>
      <c r="M35" s="698">
        <v>450</v>
      </c>
      <c r="N35" s="698">
        <v>120</v>
      </c>
      <c r="O35" s="664">
        <v>0</v>
      </c>
    </row>
    <row r="36" spans="1:15" ht="15.75" x14ac:dyDescent="0.25">
      <c r="A36" s="14" t="s">
        <v>340</v>
      </c>
      <c r="B36" s="85">
        <v>3640</v>
      </c>
      <c r="C36" s="16">
        <v>3400</v>
      </c>
      <c r="D36" s="663">
        <v>240</v>
      </c>
      <c r="E36" s="698">
        <v>220</v>
      </c>
      <c r="F36" s="710" t="s">
        <v>286</v>
      </c>
      <c r="G36" s="663">
        <v>0</v>
      </c>
      <c r="H36" s="1026">
        <v>2500</v>
      </c>
      <c r="I36" s="700">
        <v>420</v>
      </c>
      <c r="J36" s="663">
        <v>2090</v>
      </c>
      <c r="K36" s="1026">
        <v>650</v>
      </c>
      <c r="L36" s="663">
        <v>560</v>
      </c>
      <c r="M36" s="698">
        <v>90</v>
      </c>
      <c r="N36" s="698">
        <v>0</v>
      </c>
      <c r="O36" s="664">
        <v>30</v>
      </c>
    </row>
    <row r="37" spans="1:15" ht="15.75" x14ac:dyDescent="0.25">
      <c r="A37" s="14" t="s">
        <v>341</v>
      </c>
      <c r="B37" s="85">
        <v>9000</v>
      </c>
      <c r="C37" s="16">
        <v>7390</v>
      </c>
      <c r="D37" s="663">
        <v>1610</v>
      </c>
      <c r="E37" s="698">
        <v>80</v>
      </c>
      <c r="F37" s="710" t="s">
        <v>286</v>
      </c>
      <c r="G37" s="663">
        <v>0</v>
      </c>
      <c r="H37" s="1026">
        <v>5140</v>
      </c>
      <c r="I37" s="700">
        <v>2840</v>
      </c>
      <c r="J37" s="663">
        <v>2290</v>
      </c>
      <c r="K37" s="1026">
        <v>1760</v>
      </c>
      <c r="L37" s="663">
        <v>1250</v>
      </c>
      <c r="M37" s="698">
        <v>520</v>
      </c>
      <c r="N37" s="698">
        <v>410</v>
      </c>
      <c r="O37" s="664">
        <v>0</v>
      </c>
    </row>
    <row r="38" spans="1:15" ht="15.75" x14ac:dyDescent="0.25">
      <c r="A38" s="14" t="s">
        <v>184</v>
      </c>
      <c r="B38" s="85"/>
      <c r="C38" s="16"/>
      <c r="D38" s="663"/>
      <c r="E38" s="698"/>
      <c r="F38" s="699"/>
      <c r="G38" s="663"/>
      <c r="H38" s="1026"/>
      <c r="I38" s="700"/>
      <c r="J38" s="663"/>
      <c r="K38" s="1026"/>
      <c r="L38" s="663"/>
      <c r="M38" s="698"/>
      <c r="N38" s="698"/>
      <c r="O38" s="664"/>
    </row>
    <row r="39" spans="1:15" ht="15.75" x14ac:dyDescent="0.25">
      <c r="A39" s="25" t="s">
        <v>42</v>
      </c>
      <c r="B39" s="26">
        <v>249400</v>
      </c>
      <c r="C39" s="26">
        <v>216740</v>
      </c>
      <c r="D39" s="26">
        <v>32660</v>
      </c>
      <c r="E39" s="701">
        <v>11440</v>
      </c>
      <c r="F39" s="702">
        <v>65480</v>
      </c>
      <c r="G39" s="701">
        <v>3960</v>
      </c>
      <c r="H39" s="1027">
        <v>143000</v>
      </c>
      <c r="I39" s="701">
        <v>33710</v>
      </c>
      <c r="J39" s="701">
        <v>109290</v>
      </c>
      <c r="K39" s="1027">
        <v>47890</v>
      </c>
      <c r="L39" s="701">
        <v>36720</v>
      </c>
      <c r="M39" s="701">
        <v>11170</v>
      </c>
      <c r="N39" s="701">
        <v>6780</v>
      </c>
      <c r="O39" s="158">
        <v>3670</v>
      </c>
    </row>
    <row r="40" spans="1:15" ht="15.75" x14ac:dyDescent="0.25">
      <c r="A40" s="14"/>
      <c r="B40" s="85"/>
      <c r="C40" s="16"/>
      <c r="D40" s="26"/>
      <c r="E40" s="701"/>
      <c r="F40" s="702"/>
      <c r="G40" s="701"/>
      <c r="H40" s="1027"/>
      <c r="I40" s="59"/>
      <c r="J40" s="59"/>
      <c r="K40" s="1027"/>
      <c r="L40" s="64"/>
      <c r="M40" s="64"/>
      <c r="N40" s="701"/>
      <c r="O40" s="158"/>
    </row>
    <row r="41" spans="1:15" ht="15.75" x14ac:dyDescent="0.25">
      <c r="A41" s="25" t="s">
        <v>35</v>
      </c>
      <c r="B41" s="85"/>
      <c r="C41" s="16"/>
      <c r="D41" s="64"/>
      <c r="E41" s="64"/>
      <c r="F41" s="41"/>
      <c r="G41" s="64"/>
      <c r="H41" s="1010"/>
      <c r="I41" s="64"/>
      <c r="J41" s="64"/>
      <c r="K41" s="1010"/>
      <c r="L41" s="64"/>
      <c r="M41" s="64"/>
      <c r="N41" s="64"/>
      <c r="O41" s="16"/>
    </row>
    <row r="42" spans="1:15" ht="15.75" x14ac:dyDescent="0.25">
      <c r="A42" s="14" t="s">
        <v>36</v>
      </c>
      <c r="B42" s="85">
        <v>89580</v>
      </c>
      <c r="C42" s="16">
        <v>83210</v>
      </c>
      <c r="D42" s="64">
        <v>6370</v>
      </c>
      <c r="E42" s="698">
        <v>6300</v>
      </c>
      <c r="F42" s="710" t="s">
        <v>286</v>
      </c>
      <c r="G42" s="64">
        <v>1970</v>
      </c>
      <c r="H42" s="1010">
        <v>50500</v>
      </c>
      <c r="I42" s="64">
        <v>8140</v>
      </c>
      <c r="J42" s="64">
        <v>42360</v>
      </c>
      <c r="K42" s="1010">
        <v>22080</v>
      </c>
      <c r="L42" s="64">
        <v>16330</v>
      </c>
      <c r="M42" s="64">
        <v>5750</v>
      </c>
      <c r="N42" s="64">
        <v>1270</v>
      </c>
      <c r="O42" s="16">
        <v>1090</v>
      </c>
    </row>
    <row r="43" spans="1:15" ht="15.75" x14ac:dyDescent="0.25">
      <c r="A43" s="14" t="s">
        <v>37</v>
      </c>
      <c r="B43" s="85">
        <v>91140</v>
      </c>
      <c r="C43" s="16">
        <v>78160</v>
      </c>
      <c r="D43" s="64">
        <v>12980</v>
      </c>
      <c r="E43" s="698">
        <v>4110</v>
      </c>
      <c r="F43" s="710" t="s">
        <v>286</v>
      </c>
      <c r="G43" s="64">
        <v>1710</v>
      </c>
      <c r="H43" s="1010">
        <v>53830</v>
      </c>
      <c r="I43" s="64">
        <v>14330</v>
      </c>
      <c r="J43" s="64">
        <v>39490</v>
      </c>
      <c r="K43" s="1010">
        <v>15180</v>
      </c>
      <c r="L43" s="64">
        <v>12060</v>
      </c>
      <c r="M43" s="64">
        <v>3130</v>
      </c>
      <c r="N43" s="64">
        <v>1910</v>
      </c>
      <c r="O43" s="16">
        <v>1420</v>
      </c>
    </row>
    <row r="44" spans="1:15" ht="15.75" x14ac:dyDescent="0.25">
      <c r="A44" s="14" t="s">
        <v>38</v>
      </c>
      <c r="B44" s="85">
        <v>24200</v>
      </c>
      <c r="C44" s="16">
        <v>19660</v>
      </c>
      <c r="D44" s="64">
        <v>4540</v>
      </c>
      <c r="E44" s="698">
        <v>560</v>
      </c>
      <c r="F44" s="710" t="s">
        <v>286</v>
      </c>
      <c r="G44" s="64">
        <v>10</v>
      </c>
      <c r="H44" s="1010">
        <v>13050</v>
      </c>
      <c r="I44" s="64">
        <v>3320</v>
      </c>
      <c r="J44" s="64">
        <v>9730</v>
      </c>
      <c r="K44" s="1010">
        <v>4720</v>
      </c>
      <c r="L44" s="64">
        <v>3950</v>
      </c>
      <c r="M44" s="64">
        <v>770</v>
      </c>
      <c r="N44" s="64">
        <v>930</v>
      </c>
      <c r="O44" s="16">
        <v>390</v>
      </c>
    </row>
    <row r="45" spans="1:15" ht="15.75" x14ac:dyDescent="0.25">
      <c r="A45" s="14" t="s">
        <v>39</v>
      </c>
      <c r="B45" s="85">
        <v>10060</v>
      </c>
      <c r="C45" s="16">
        <v>8650</v>
      </c>
      <c r="D45" s="64">
        <v>1410</v>
      </c>
      <c r="E45" s="698">
        <v>290</v>
      </c>
      <c r="F45" s="710" t="s">
        <v>286</v>
      </c>
      <c r="G45" s="64">
        <v>230</v>
      </c>
      <c r="H45" s="1010">
        <v>5980</v>
      </c>
      <c r="I45" s="64">
        <v>2660</v>
      </c>
      <c r="J45" s="64">
        <v>3320</v>
      </c>
      <c r="K45" s="1010">
        <v>1150</v>
      </c>
      <c r="L45" s="64">
        <v>940</v>
      </c>
      <c r="M45" s="64">
        <v>220</v>
      </c>
      <c r="N45" s="64">
        <v>530</v>
      </c>
      <c r="O45" s="16">
        <v>470</v>
      </c>
    </row>
    <row r="46" spans="1:15" ht="15.75" x14ac:dyDescent="0.25">
      <c r="A46" s="14" t="s">
        <v>40</v>
      </c>
      <c r="B46" s="85">
        <v>25450</v>
      </c>
      <c r="C46" s="16">
        <v>19900</v>
      </c>
      <c r="D46" s="64">
        <v>5550</v>
      </c>
      <c r="E46" s="698">
        <v>70</v>
      </c>
      <c r="F46" s="710" t="s">
        <v>286</v>
      </c>
      <c r="G46" s="64">
        <v>30</v>
      </c>
      <c r="H46" s="1010">
        <v>14190</v>
      </c>
      <c r="I46" s="64">
        <v>3940</v>
      </c>
      <c r="J46" s="64">
        <v>10250</v>
      </c>
      <c r="K46" s="1010">
        <v>4000</v>
      </c>
      <c r="L46" s="64">
        <v>2980</v>
      </c>
      <c r="M46" s="64">
        <v>1020</v>
      </c>
      <c r="N46" s="64">
        <v>1480</v>
      </c>
      <c r="O46" s="16">
        <v>130</v>
      </c>
    </row>
    <row r="47" spans="1:15" ht="15.75" x14ac:dyDescent="0.25">
      <c r="A47" s="14" t="s">
        <v>41</v>
      </c>
      <c r="B47" s="85">
        <v>8920</v>
      </c>
      <c r="C47" s="16">
        <v>7120</v>
      </c>
      <c r="D47" s="64">
        <v>1800</v>
      </c>
      <c r="E47" s="698">
        <v>110</v>
      </c>
      <c r="F47" s="710" t="s">
        <v>286</v>
      </c>
      <c r="G47" s="64">
        <v>0</v>
      </c>
      <c r="H47" s="1010">
        <v>5450</v>
      </c>
      <c r="I47" s="64">
        <v>1310</v>
      </c>
      <c r="J47" s="64">
        <v>4140</v>
      </c>
      <c r="K47" s="1010">
        <v>750</v>
      </c>
      <c r="L47" s="64">
        <v>460</v>
      </c>
      <c r="M47" s="64">
        <v>290</v>
      </c>
      <c r="N47" s="64">
        <v>650</v>
      </c>
      <c r="O47" s="16">
        <v>160</v>
      </c>
    </row>
    <row r="48" spans="1:15" ht="15.75" x14ac:dyDescent="0.25">
      <c r="A48" s="14" t="s">
        <v>184</v>
      </c>
      <c r="B48" s="85"/>
      <c r="C48" s="16"/>
      <c r="D48" s="64"/>
      <c r="E48" s="698"/>
      <c r="F48" s="703"/>
      <c r="G48" s="64"/>
      <c r="H48" s="1010"/>
      <c r="I48" s="64"/>
      <c r="J48" s="64"/>
      <c r="K48" s="1010"/>
      <c r="L48" s="64"/>
      <c r="M48" s="64"/>
      <c r="N48" s="64"/>
      <c r="O48" s="16"/>
    </row>
    <row r="49" spans="1:15" ht="15.75" x14ac:dyDescent="0.25">
      <c r="A49" s="25" t="s">
        <v>42</v>
      </c>
      <c r="B49" s="26">
        <v>249400</v>
      </c>
      <c r="C49" s="26">
        <v>216740</v>
      </c>
      <c r="D49" s="26">
        <v>32660</v>
      </c>
      <c r="E49" s="701">
        <v>11440</v>
      </c>
      <c r="F49" s="702">
        <v>65480</v>
      </c>
      <c r="G49" s="701">
        <v>3960</v>
      </c>
      <c r="H49" s="1027">
        <v>143000</v>
      </c>
      <c r="I49" s="701">
        <v>33710</v>
      </c>
      <c r="J49" s="701">
        <v>109290</v>
      </c>
      <c r="K49" s="1027">
        <v>47890</v>
      </c>
      <c r="L49" s="701">
        <v>36720</v>
      </c>
      <c r="M49" s="701">
        <v>11170</v>
      </c>
      <c r="N49" s="701">
        <v>6780</v>
      </c>
      <c r="O49" s="158">
        <v>3670</v>
      </c>
    </row>
    <row r="50" spans="1:15" ht="15.75" x14ac:dyDescent="0.25">
      <c r="A50" s="14"/>
      <c r="B50" s="85"/>
      <c r="C50" s="16"/>
      <c r="D50" s="64"/>
      <c r="E50" s="64"/>
      <c r="F50" s="64"/>
      <c r="G50" s="64"/>
      <c r="H50" s="1010"/>
      <c r="I50" s="64"/>
      <c r="J50" s="64"/>
      <c r="K50" s="1010"/>
      <c r="L50" s="64"/>
      <c r="M50" s="64"/>
      <c r="N50" s="64"/>
      <c r="O50" s="16"/>
    </row>
    <row r="51" spans="1:15" ht="15.75" x14ac:dyDescent="0.25">
      <c r="A51" s="25" t="s">
        <v>43</v>
      </c>
      <c r="B51" s="85"/>
      <c r="C51" s="16"/>
      <c r="D51" s="64"/>
      <c r="E51" s="64"/>
      <c r="F51" s="64"/>
      <c r="G51" s="64"/>
      <c r="H51" s="1010"/>
      <c r="I51" s="64"/>
      <c r="J51" s="64"/>
      <c r="K51" s="1010"/>
      <c r="L51" s="64"/>
      <c r="M51" s="64"/>
      <c r="N51" s="64"/>
      <c r="O51" s="16"/>
    </row>
    <row r="52" spans="1:15" ht="15.75" x14ac:dyDescent="0.25">
      <c r="A52" s="111" t="s">
        <v>44</v>
      </c>
      <c r="B52" s="85">
        <v>23060</v>
      </c>
      <c r="C52" s="16">
        <v>22010</v>
      </c>
      <c r="D52" s="64">
        <v>1050</v>
      </c>
      <c r="E52" s="64">
        <v>3570</v>
      </c>
      <c r="F52" s="710" t="s">
        <v>286</v>
      </c>
      <c r="G52" s="64">
        <v>190</v>
      </c>
      <c r="H52" s="1010">
        <v>13870</v>
      </c>
      <c r="I52" s="698">
        <v>3910</v>
      </c>
      <c r="J52" s="698">
        <v>9960</v>
      </c>
      <c r="K52" s="1010">
        <v>3380</v>
      </c>
      <c r="L52" s="64">
        <v>2130</v>
      </c>
      <c r="M52" s="64">
        <v>1250</v>
      </c>
      <c r="N52" s="64">
        <v>60</v>
      </c>
      <c r="O52" s="16">
        <v>940</v>
      </c>
    </row>
    <row r="53" spans="1:15" ht="15.75" x14ac:dyDescent="0.25">
      <c r="A53" s="111" t="s">
        <v>45</v>
      </c>
      <c r="B53" s="85">
        <v>25010</v>
      </c>
      <c r="C53" s="16">
        <v>23150</v>
      </c>
      <c r="D53" s="64">
        <v>1860</v>
      </c>
      <c r="E53" s="64">
        <v>1980</v>
      </c>
      <c r="F53" s="710" t="s">
        <v>286</v>
      </c>
      <c r="G53" s="64">
        <v>1490</v>
      </c>
      <c r="H53" s="1010">
        <v>14840</v>
      </c>
      <c r="I53" s="698">
        <v>2840</v>
      </c>
      <c r="J53" s="698">
        <v>12000</v>
      </c>
      <c r="K53" s="1010">
        <v>4290</v>
      </c>
      <c r="L53" s="64">
        <v>3000</v>
      </c>
      <c r="M53" s="64">
        <v>1290</v>
      </c>
      <c r="N53" s="64">
        <v>300</v>
      </c>
      <c r="O53" s="16">
        <v>250</v>
      </c>
    </row>
    <row r="54" spans="1:15" ht="15.75" x14ac:dyDescent="0.25">
      <c r="A54" s="111" t="s">
        <v>46</v>
      </c>
      <c r="B54" s="85">
        <v>21410</v>
      </c>
      <c r="C54" s="16">
        <v>19100</v>
      </c>
      <c r="D54" s="64">
        <v>2310</v>
      </c>
      <c r="E54" s="64">
        <v>1570</v>
      </c>
      <c r="F54" s="710" t="s">
        <v>286</v>
      </c>
      <c r="G54" s="64">
        <v>10</v>
      </c>
      <c r="H54" s="1010">
        <v>13680</v>
      </c>
      <c r="I54" s="698">
        <v>3250</v>
      </c>
      <c r="J54" s="698">
        <v>10430</v>
      </c>
      <c r="K54" s="1010">
        <v>3090</v>
      </c>
      <c r="L54" s="64">
        <v>2400</v>
      </c>
      <c r="M54" s="64">
        <v>700</v>
      </c>
      <c r="N54" s="64">
        <v>340</v>
      </c>
      <c r="O54" s="16">
        <v>410</v>
      </c>
    </row>
    <row r="55" spans="1:15" ht="15.75" x14ac:dyDescent="0.25">
      <c r="A55" s="111" t="s">
        <v>47</v>
      </c>
      <c r="B55" s="85">
        <v>24220</v>
      </c>
      <c r="C55" s="16">
        <v>21350</v>
      </c>
      <c r="D55" s="64">
        <v>2870</v>
      </c>
      <c r="E55" s="64">
        <v>1170</v>
      </c>
      <c r="F55" s="710" t="s">
        <v>286</v>
      </c>
      <c r="G55" s="64">
        <v>260</v>
      </c>
      <c r="H55" s="1010">
        <v>14660</v>
      </c>
      <c r="I55" s="698">
        <v>3570</v>
      </c>
      <c r="J55" s="698">
        <v>11090</v>
      </c>
      <c r="K55" s="1010">
        <v>4130</v>
      </c>
      <c r="L55" s="64">
        <v>2970</v>
      </c>
      <c r="M55" s="64">
        <v>1160</v>
      </c>
      <c r="N55" s="64">
        <v>570</v>
      </c>
      <c r="O55" s="16">
        <v>560</v>
      </c>
    </row>
    <row r="56" spans="1:15" ht="15.75" x14ac:dyDescent="0.25">
      <c r="A56" s="111" t="s">
        <v>48</v>
      </c>
      <c r="B56" s="85">
        <v>26400</v>
      </c>
      <c r="C56" s="16">
        <v>23170</v>
      </c>
      <c r="D56" s="64">
        <v>3230</v>
      </c>
      <c r="E56" s="64">
        <v>920</v>
      </c>
      <c r="F56" s="710" t="s">
        <v>286</v>
      </c>
      <c r="G56" s="64">
        <v>270</v>
      </c>
      <c r="H56" s="1010">
        <v>16060</v>
      </c>
      <c r="I56" s="698">
        <v>3340</v>
      </c>
      <c r="J56" s="698">
        <v>12720</v>
      </c>
      <c r="K56" s="1010">
        <v>4630</v>
      </c>
      <c r="L56" s="64">
        <v>3510</v>
      </c>
      <c r="M56" s="64">
        <v>1120</v>
      </c>
      <c r="N56" s="64">
        <v>680</v>
      </c>
      <c r="O56" s="16">
        <v>610</v>
      </c>
    </row>
    <row r="57" spans="1:15" ht="15.75" x14ac:dyDescent="0.25">
      <c r="A57" s="111" t="s">
        <v>49</v>
      </c>
      <c r="B57" s="85">
        <v>24090</v>
      </c>
      <c r="C57" s="16">
        <v>20570</v>
      </c>
      <c r="D57" s="64">
        <v>3520</v>
      </c>
      <c r="E57" s="64">
        <v>350</v>
      </c>
      <c r="F57" s="710" t="s">
        <v>286</v>
      </c>
      <c r="G57" s="103">
        <v>40</v>
      </c>
      <c r="H57" s="1010">
        <v>15080</v>
      </c>
      <c r="I57" s="698">
        <v>3560</v>
      </c>
      <c r="J57" s="698">
        <v>11510</v>
      </c>
      <c r="K57" s="1010">
        <v>4370</v>
      </c>
      <c r="L57" s="64">
        <v>3910</v>
      </c>
      <c r="M57" s="64">
        <v>470</v>
      </c>
      <c r="N57" s="64">
        <v>640</v>
      </c>
      <c r="O57" s="16">
        <v>90</v>
      </c>
    </row>
    <row r="58" spans="1:15" ht="15.75" x14ac:dyDescent="0.25">
      <c r="A58" s="111" t="s">
        <v>50</v>
      </c>
      <c r="B58" s="85">
        <v>24040</v>
      </c>
      <c r="C58" s="16">
        <v>19640</v>
      </c>
      <c r="D58" s="64">
        <v>4400</v>
      </c>
      <c r="E58" s="64">
        <v>150</v>
      </c>
      <c r="F58" s="710" t="s">
        <v>286</v>
      </c>
      <c r="G58" s="64">
        <v>60</v>
      </c>
      <c r="H58" s="1010">
        <v>14160</v>
      </c>
      <c r="I58" s="698">
        <v>4210</v>
      </c>
      <c r="J58" s="698">
        <v>9960</v>
      </c>
      <c r="K58" s="1010">
        <v>4240</v>
      </c>
      <c r="L58" s="64">
        <v>2740</v>
      </c>
      <c r="M58" s="64">
        <v>1490</v>
      </c>
      <c r="N58" s="64">
        <v>860</v>
      </c>
      <c r="O58" s="16">
        <v>170</v>
      </c>
    </row>
    <row r="59" spans="1:15" ht="15.75" x14ac:dyDescent="0.25">
      <c r="A59" s="111" t="s">
        <v>51</v>
      </c>
      <c r="B59" s="85">
        <v>26830</v>
      </c>
      <c r="C59" s="16">
        <v>22290</v>
      </c>
      <c r="D59" s="64">
        <v>4540</v>
      </c>
      <c r="E59" s="64">
        <v>400</v>
      </c>
      <c r="F59" s="710" t="s">
        <v>286</v>
      </c>
      <c r="G59" s="64">
        <v>580</v>
      </c>
      <c r="H59" s="1010">
        <v>14530</v>
      </c>
      <c r="I59" s="698">
        <v>3370</v>
      </c>
      <c r="J59" s="698">
        <v>11160</v>
      </c>
      <c r="K59" s="1010">
        <v>5130</v>
      </c>
      <c r="L59" s="64">
        <v>4270</v>
      </c>
      <c r="M59" s="64">
        <v>860</v>
      </c>
      <c r="N59" s="64">
        <v>1400</v>
      </c>
      <c r="O59" s="16">
        <v>250</v>
      </c>
    </row>
    <row r="60" spans="1:15" ht="15.75" x14ac:dyDescent="0.25">
      <c r="A60" s="111" t="s">
        <v>52</v>
      </c>
      <c r="B60" s="85">
        <v>25940</v>
      </c>
      <c r="C60" s="16">
        <v>21060</v>
      </c>
      <c r="D60" s="64">
        <v>4880</v>
      </c>
      <c r="E60" s="64">
        <v>120</v>
      </c>
      <c r="F60" s="710" t="s">
        <v>286</v>
      </c>
      <c r="G60" s="103">
        <v>10</v>
      </c>
      <c r="H60" s="1010">
        <v>13480</v>
      </c>
      <c r="I60" s="698">
        <v>3130</v>
      </c>
      <c r="J60" s="698">
        <v>10350</v>
      </c>
      <c r="K60" s="1010">
        <v>6190</v>
      </c>
      <c r="L60" s="64">
        <v>5030</v>
      </c>
      <c r="M60" s="64">
        <v>1160</v>
      </c>
      <c r="N60" s="64">
        <v>1050</v>
      </c>
      <c r="O60" s="16">
        <v>210</v>
      </c>
    </row>
    <row r="61" spans="1:15" ht="15.75" x14ac:dyDescent="0.25">
      <c r="A61" s="111" t="s">
        <v>53</v>
      </c>
      <c r="B61" s="85">
        <v>28380</v>
      </c>
      <c r="C61" s="16">
        <v>24390</v>
      </c>
      <c r="D61" s="64">
        <v>3990</v>
      </c>
      <c r="E61" s="64">
        <v>1190</v>
      </c>
      <c r="F61" s="710" t="s">
        <v>286</v>
      </c>
      <c r="G61" s="64">
        <v>1050</v>
      </c>
      <c r="H61" s="1010">
        <v>12650</v>
      </c>
      <c r="I61" s="705">
        <v>2540</v>
      </c>
      <c r="J61" s="705">
        <v>10110</v>
      </c>
      <c r="K61" s="1010">
        <v>8450</v>
      </c>
      <c r="L61" s="64">
        <v>6780</v>
      </c>
      <c r="M61" s="64">
        <v>1670</v>
      </c>
      <c r="N61" s="64">
        <v>880</v>
      </c>
      <c r="O61" s="16">
        <v>170</v>
      </c>
    </row>
    <row r="62" spans="1:15" ht="15.75" x14ac:dyDescent="0.25">
      <c r="A62" s="111" t="s">
        <v>184</v>
      </c>
      <c r="B62" s="85"/>
      <c r="C62" s="16"/>
      <c r="D62" s="64"/>
      <c r="E62" s="64"/>
      <c r="F62" s="704"/>
      <c r="G62" s="64"/>
      <c r="H62" s="1010"/>
      <c r="I62" s="705"/>
      <c r="J62" s="705"/>
      <c r="K62" s="1010"/>
      <c r="L62" s="64"/>
      <c r="M62" s="64"/>
      <c r="N62" s="64"/>
      <c r="O62" s="16"/>
    </row>
    <row r="63" spans="1:15" ht="15.75" x14ac:dyDescent="0.25">
      <c r="A63" s="25" t="s">
        <v>42</v>
      </c>
      <c r="B63" s="229">
        <v>249400</v>
      </c>
      <c r="C63" s="27">
        <v>216740</v>
      </c>
      <c r="D63" s="26">
        <v>32660</v>
      </c>
      <c r="E63" s="701">
        <v>11440</v>
      </c>
      <c r="F63" s="702">
        <v>65480</v>
      </c>
      <c r="G63" s="701">
        <v>3960</v>
      </c>
      <c r="H63" s="1027">
        <v>143000</v>
      </c>
      <c r="I63" s="701">
        <v>33710</v>
      </c>
      <c r="J63" s="701">
        <v>109290</v>
      </c>
      <c r="K63" s="1027">
        <v>47890</v>
      </c>
      <c r="L63" s="701">
        <v>36720</v>
      </c>
      <c r="M63" s="701">
        <v>11170</v>
      </c>
      <c r="N63" s="701">
        <v>6780</v>
      </c>
      <c r="O63" s="158">
        <v>3670</v>
      </c>
    </row>
    <row r="64" spans="1:15" ht="15.75" x14ac:dyDescent="0.25">
      <c r="A64" s="14"/>
      <c r="B64" s="85"/>
      <c r="C64" s="16"/>
      <c r="D64" s="64"/>
      <c r="E64" s="64"/>
      <c r="F64" s="64"/>
      <c r="G64" s="64"/>
      <c r="H64" s="1010"/>
      <c r="I64" s="64"/>
      <c r="J64" s="64"/>
      <c r="K64" s="1010"/>
      <c r="L64" s="64"/>
      <c r="M64" s="64"/>
      <c r="N64" s="64"/>
      <c r="O64" s="16"/>
    </row>
    <row r="65" spans="1:15" ht="15.75" x14ac:dyDescent="0.25">
      <c r="A65" s="25" t="s">
        <v>54</v>
      </c>
      <c r="B65" s="85"/>
      <c r="C65" s="16"/>
      <c r="D65" s="64"/>
      <c r="E65" s="64"/>
      <c r="F65" s="64"/>
      <c r="G65" s="64"/>
      <c r="H65" s="1010"/>
      <c r="I65" s="64"/>
      <c r="J65" s="64"/>
      <c r="K65" s="1010"/>
      <c r="L65" s="64"/>
      <c r="M65" s="64"/>
      <c r="N65" s="64"/>
      <c r="O65" s="16"/>
    </row>
    <row r="66" spans="1:15" ht="15.75" x14ac:dyDescent="0.25">
      <c r="A66" s="14" t="s">
        <v>347</v>
      </c>
      <c r="B66" s="85">
        <v>91440</v>
      </c>
      <c r="C66" s="16">
        <v>91440</v>
      </c>
      <c r="D66" s="64">
        <v>0</v>
      </c>
      <c r="E66" s="698">
        <v>8800</v>
      </c>
      <c r="F66" s="698">
        <v>1550</v>
      </c>
      <c r="G66" s="705">
        <v>440</v>
      </c>
      <c r="H66" s="1010">
        <v>76830</v>
      </c>
      <c r="I66" s="705">
        <v>10660</v>
      </c>
      <c r="J66" s="705">
        <v>66170</v>
      </c>
      <c r="K66" s="1010">
        <v>5260</v>
      </c>
      <c r="L66" s="698">
        <v>3850</v>
      </c>
      <c r="M66" s="64">
        <v>1420</v>
      </c>
      <c r="N66" s="64">
        <v>40</v>
      </c>
      <c r="O66" s="16">
        <v>70</v>
      </c>
    </row>
    <row r="67" spans="1:15" ht="15.75" x14ac:dyDescent="0.25">
      <c r="A67" s="14" t="s">
        <v>27</v>
      </c>
      <c r="B67" s="85">
        <v>112500</v>
      </c>
      <c r="C67" s="16">
        <v>79840</v>
      </c>
      <c r="D67" s="26">
        <v>32660</v>
      </c>
      <c r="E67" s="698">
        <v>170</v>
      </c>
      <c r="F67" s="698">
        <v>60490</v>
      </c>
      <c r="G67" s="705">
        <v>1250</v>
      </c>
      <c r="H67" s="1010">
        <v>56940</v>
      </c>
      <c r="I67" s="705">
        <v>18640</v>
      </c>
      <c r="J67" s="705">
        <v>38300</v>
      </c>
      <c r="K67" s="1010">
        <v>18740</v>
      </c>
      <c r="L67" s="698">
        <v>14480</v>
      </c>
      <c r="M67" s="64">
        <v>4260</v>
      </c>
      <c r="N67" s="64">
        <v>1130</v>
      </c>
      <c r="O67" s="16">
        <v>1610</v>
      </c>
    </row>
    <row r="68" spans="1:15" ht="15.75" x14ac:dyDescent="0.25">
      <c r="A68" s="14" t="s">
        <v>856</v>
      </c>
      <c r="B68" s="85">
        <v>45450</v>
      </c>
      <c r="C68" s="16">
        <v>45450</v>
      </c>
      <c r="D68" s="64">
        <v>0</v>
      </c>
      <c r="E68" s="698">
        <v>2470</v>
      </c>
      <c r="F68" s="698">
        <v>3430</v>
      </c>
      <c r="G68" s="705">
        <v>2270</v>
      </c>
      <c r="H68" s="1010">
        <v>9230</v>
      </c>
      <c r="I68" s="705">
        <v>4410</v>
      </c>
      <c r="J68" s="705">
        <v>4820</v>
      </c>
      <c r="K68" s="1010">
        <v>23880</v>
      </c>
      <c r="L68" s="698">
        <v>18390</v>
      </c>
      <c r="M68" s="64">
        <v>5480</v>
      </c>
      <c r="N68" s="64">
        <v>5610</v>
      </c>
      <c r="O68" s="16">
        <v>1990</v>
      </c>
    </row>
    <row r="69" spans="1:15" ht="15.75" x14ac:dyDescent="0.25">
      <c r="A69" s="25" t="s">
        <v>42</v>
      </c>
      <c r="B69" s="229">
        <v>249400</v>
      </c>
      <c r="C69" s="27">
        <v>216740</v>
      </c>
      <c r="D69" s="26">
        <v>32660</v>
      </c>
      <c r="E69" s="701">
        <v>11440</v>
      </c>
      <c r="F69" s="702">
        <v>65480</v>
      </c>
      <c r="G69" s="701">
        <v>3960</v>
      </c>
      <c r="H69" s="1027">
        <v>143000</v>
      </c>
      <c r="I69" s="701">
        <v>33710</v>
      </c>
      <c r="J69" s="701">
        <v>109290</v>
      </c>
      <c r="K69" s="1027">
        <v>47890</v>
      </c>
      <c r="L69" s="701">
        <v>36720</v>
      </c>
      <c r="M69" s="701">
        <v>11170</v>
      </c>
      <c r="N69" s="701">
        <v>6780</v>
      </c>
      <c r="O69" s="158">
        <v>3670</v>
      </c>
    </row>
    <row r="70" spans="1:15" ht="15.75" x14ac:dyDescent="0.25">
      <c r="A70" s="50"/>
      <c r="B70" s="44"/>
      <c r="C70" s="67"/>
      <c r="D70" s="66"/>
      <c r="E70" s="66"/>
      <c r="F70" s="66"/>
      <c r="G70" s="66"/>
      <c r="H70" s="1020"/>
      <c r="I70" s="66"/>
      <c r="J70" s="66"/>
      <c r="K70" s="1020"/>
      <c r="L70" s="66"/>
      <c r="M70" s="66"/>
      <c r="N70" s="66"/>
      <c r="O70" s="67"/>
    </row>
    <row r="71" spans="1:15" ht="15.75" x14ac:dyDescent="0.25">
      <c r="A71" s="28" t="s">
        <v>18</v>
      </c>
      <c r="B71" s="28"/>
      <c r="C71" s="28"/>
      <c r="D71" s="28"/>
      <c r="E71" s="28"/>
      <c r="F71" s="28"/>
      <c r="G71" s="28"/>
      <c r="H71" s="28"/>
      <c r="I71" s="28"/>
      <c r="J71" s="28"/>
      <c r="K71" s="28"/>
      <c r="L71" s="28"/>
      <c r="M71" s="28"/>
      <c r="N71" s="28"/>
      <c r="O71" s="28"/>
    </row>
    <row r="72" spans="1:15" ht="15.75" x14ac:dyDescent="0.25">
      <c r="A72" s="28"/>
      <c r="B72" s="28"/>
      <c r="C72" s="28"/>
      <c r="D72" s="28"/>
      <c r="E72" s="28"/>
      <c r="F72" s="28"/>
      <c r="G72" s="28"/>
      <c r="H72" s="28"/>
      <c r="I72" s="28"/>
      <c r="J72" s="28"/>
      <c r="K72" s="28"/>
      <c r="L72" s="28"/>
      <c r="M72" s="28"/>
      <c r="N72" s="28"/>
      <c r="O72" s="28"/>
    </row>
    <row r="73" spans="1:15" ht="15.75" x14ac:dyDescent="0.25">
      <c r="A73" s="3" t="s">
        <v>158</v>
      </c>
      <c r="B73" s="28"/>
      <c r="C73" s="28"/>
      <c r="D73" s="28"/>
      <c r="E73" s="28"/>
      <c r="F73" s="28"/>
      <c r="G73" s="28"/>
      <c r="H73" s="28"/>
      <c r="I73" s="28"/>
      <c r="J73" s="28"/>
      <c r="K73" s="28"/>
      <c r="L73" s="55"/>
      <c r="M73" s="28"/>
      <c r="N73" s="28"/>
      <c r="O73" s="28"/>
    </row>
    <row r="74" spans="1:15" ht="33.75" customHeight="1" x14ac:dyDescent="0.25">
      <c r="A74" s="1177" t="s">
        <v>288</v>
      </c>
      <c r="B74" s="1177"/>
      <c r="C74" s="1177"/>
      <c r="D74" s="1177"/>
      <c r="E74" s="1177"/>
      <c r="F74" s="1177"/>
      <c r="G74" s="1177"/>
      <c r="H74" s="1177"/>
      <c r="I74" s="1177"/>
      <c r="J74" s="1177"/>
      <c r="K74" s="1177"/>
      <c r="L74" s="1177"/>
      <c r="M74" s="1177"/>
      <c r="N74" s="28"/>
      <c r="O74" s="28"/>
    </row>
    <row r="75" spans="1:15" ht="15.75" x14ac:dyDescent="0.25">
      <c r="A75" s="1176" t="s">
        <v>961</v>
      </c>
      <c r="B75" s="1176"/>
      <c r="C75" s="1176"/>
      <c r="D75" s="1176"/>
      <c r="E75" s="1176"/>
      <c r="F75" s="1176"/>
      <c r="G75" s="1176"/>
      <c r="H75" s="1176"/>
      <c r="I75" s="1176"/>
      <c r="J75" s="1176"/>
      <c r="K75" s="1176"/>
      <c r="L75" s="1176"/>
      <c r="M75" s="1176"/>
      <c r="N75" s="28"/>
      <c r="O75" s="28"/>
    </row>
    <row r="76" spans="1:15" ht="15.75" x14ac:dyDescent="0.25">
      <c r="A76" s="1176" t="s">
        <v>353</v>
      </c>
      <c r="B76" s="1176"/>
      <c r="C76" s="1176"/>
      <c r="D76" s="1176"/>
      <c r="E76" s="1176"/>
      <c r="F76" s="1176"/>
      <c r="G76" s="1176"/>
      <c r="H76" s="1176"/>
      <c r="I76" s="1176"/>
      <c r="J76" s="1176"/>
      <c r="K76" s="1176"/>
      <c r="L76" s="1176"/>
      <c r="M76" s="1176"/>
      <c r="N76" s="259"/>
      <c r="O76" s="259"/>
    </row>
    <row r="77" spans="1:15" ht="15.75" x14ac:dyDescent="0.25">
      <c r="A77" s="1179" t="s">
        <v>354</v>
      </c>
      <c r="B77" s="1179"/>
      <c r="C77" s="1179"/>
      <c r="D77" s="1179"/>
      <c r="E77" s="1179"/>
      <c r="F77" s="1179"/>
      <c r="G77" s="1179"/>
      <c r="H77" s="1179"/>
      <c r="I77" s="1179"/>
      <c r="J77" s="1179"/>
      <c r="K77" s="1179"/>
      <c r="L77" s="1179"/>
      <c r="M77" s="1179"/>
      <c r="N77" s="259"/>
      <c r="O77" s="259"/>
    </row>
    <row r="78" spans="1:15" ht="41.25" customHeight="1" x14ac:dyDescent="0.25">
      <c r="A78" s="1190" t="s">
        <v>799</v>
      </c>
      <c r="B78" s="1190"/>
      <c r="C78" s="1190"/>
      <c r="D78" s="1190"/>
      <c r="E78" s="1190"/>
      <c r="F78" s="1190"/>
      <c r="G78" s="1190"/>
      <c r="H78" s="1190"/>
      <c r="I78" s="1190"/>
      <c r="J78" s="1190"/>
      <c r="K78" s="1190"/>
      <c r="L78" s="1190"/>
      <c r="M78" s="1190"/>
      <c r="N78" s="1190"/>
      <c r="O78" s="1190"/>
    </row>
    <row r="79" spans="1:15" ht="15.75" x14ac:dyDescent="0.25">
      <c r="A79" s="1190" t="s">
        <v>962</v>
      </c>
      <c r="B79" s="1190"/>
      <c r="C79" s="1190"/>
      <c r="D79" s="1190"/>
      <c r="E79" s="1190"/>
      <c r="F79" s="1190"/>
      <c r="G79" s="1190"/>
      <c r="H79" s="1190"/>
      <c r="I79" s="1190"/>
      <c r="J79" s="1190"/>
      <c r="K79" s="1190"/>
      <c r="L79" s="1190"/>
      <c r="M79" s="1190"/>
      <c r="N79" s="706"/>
      <c r="O79" s="28"/>
    </row>
    <row r="80" spans="1:15" ht="15.75" x14ac:dyDescent="0.25">
      <c r="A80" s="1191" t="s">
        <v>348</v>
      </c>
      <c r="B80" s="1191"/>
      <c r="C80" s="1191"/>
      <c r="D80" s="1191"/>
      <c r="E80" s="1191"/>
      <c r="F80" s="1191"/>
      <c r="G80" s="1191"/>
      <c r="H80" s="1191"/>
      <c r="I80" s="1191"/>
      <c r="J80" s="1191"/>
      <c r="K80" s="1191"/>
      <c r="L80" s="1191"/>
      <c r="M80" s="1191"/>
      <c r="N80" s="707"/>
      <c r="O80" s="28"/>
    </row>
    <row r="81" spans="1:15" ht="15.75" x14ac:dyDescent="0.25">
      <c r="A81" s="1176" t="s">
        <v>953</v>
      </c>
      <c r="B81" s="1176"/>
      <c r="C81" s="1176"/>
      <c r="D81" s="1176"/>
      <c r="E81" s="1176"/>
      <c r="F81" s="1176"/>
      <c r="G81" s="1176"/>
      <c r="H81" s="1176"/>
      <c r="I81" s="1176"/>
      <c r="J81" s="1176"/>
      <c r="K81" s="1176"/>
      <c r="L81" s="1176"/>
      <c r="M81" s="1176"/>
      <c r="N81" s="259"/>
      <c r="O81" s="28"/>
    </row>
  </sheetData>
  <mergeCells count="9">
    <mergeCell ref="A79:M79"/>
    <mergeCell ref="A80:M80"/>
    <mergeCell ref="A81:M81"/>
    <mergeCell ref="B3:O3"/>
    <mergeCell ref="A74:M74"/>
    <mergeCell ref="A75:M75"/>
    <mergeCell ref="A76:M76"/>
    <mergeCell ref="A77:M77"/>
    <mergeCell ref="A78:O78"/>
  </mergeCells>
  <conditionalFormatting sqref="D64:G66 D68:G68 E67:G67 D40:G48 D50:G62 B39:C69 I41:J48 I50:J62 I64:J68 L64:O68 L50:O62 L40:O48 L26:O38 B26:G38 J26:J38 B6:H25 J6:O25">
    <cfRule type="cellIs" dxfId="46" priority="31" operator="lessThanOrEqual">
      <formula>11</formula>
    </cfRule>
  </conditionalFormatting>
  <conditionalFormatting sqref="D39:G39 N39:O39">
    <cfRule type="cellIs" dxfId="45" priority="30" operator="lessThanOrEqual">
      <formula>11</formula>
    </cfRule>
  </conditionalFormatting>
  <conditionalFormatting sqref="I39:J39">
    <cfRule type="cellIs" dxfId="44" priority="29" operator="lessThanOrEqual">
      <formula>11</formula>
    </cfRule>
  </conditionalFormatting>
  <conditionalFormatting sqref="L39:M39">
    <cfRule type="cellIs" dxfId="43" priority="28" operator="lessThanOrEqual">
      <formula>11</formula>
    </cfRule>
  </conditionalFormatting>
  <conditionalFormatting sqref="D67">
    <cfRule type="cellIs" dxfId="42" priority="25" operator="lessThanOrEqual">
      <formula>11</formula>
    </cfRule>
  </conditionalFormatting>
  <conditionalFormatting sqref="D49:G49 N49:O49">
    <cfRule type="cellIs" dxfId="41" priority="23" operator="lessThanOrEqual">
      <formula>11</formula>
    </cfRule>
  </conditionalFormatting>
  <conditionalFormatting sqref="I49:J49">
    <cfRule type="cellIs" dxfId="40" priority="22" operator="lessThanOrEqual">
      <formula>11</formula>
    </cfRule>
  </conditionalFormatting>
  <conditionalFormatting sqref="L49:M49">
    <cfRule type="cellIs" dxfId="39" priority="21" operator="lessThanOrEqual">
      <formula>11</formula>
    </cfRule>
  </conditionalFormatting>
  <conditionalFormatting sqref="D63:G63 N63:O63">
    <cfRule type="cellIs" dxfId="38" priority="20" operator="lessThanOrEqual">
      <formula>11</formula>
    </cfRule>
  </conditionalFormatting>
  <conditionalFormatting sqref="I63:J63">
    <cfRule type="cellIs" dxfId="37" priority="19" operator="lessThanOrEqual">
      <formula>11</formula>
    </cfRule>
  </conditionalFormatting>
  <conditionalFormatting sqref="L63:M63">
    <cfRule type="cellIs" dxfId="36" priority="18" operator="lessThanOrEqual">
      <formula>11</formula>
    </cfRule>
  </conditionalFormatting>
  <conditionalFormatting sqref="D69:G69 N69:O69">
    <cfRule type="cellIs" dxfId="35" priority="17" operator="lessThanOrEqual">
      <formula>11</formula>
    </cfRule>
  </conditionalFormatting>
  <conditionalFormatting sqref="I69:J69">
    <cfRule type="cellIs" dxfId="34" priority="16" operator="lessThanOrEqual">
      <formula>11</formula>
    </cfRule>
  </conditionalFormatting>
  <conditionalFormatting sqref="L69:M69">
    <cfRule type="cellIs" dxfId="33" priority="15" operator="lessThanOrEqual">
      <formula>11</formula>
    </cfRule>
  </conditionalFormatting>
  <conditionalFormatting sqref="H64:H66 H68 H40:H48 H50:H62 H26:H38">
    <cfRule type="cellIs" dxfId="32" priority="12" operator="lessThanOrEqual">
      <formula>11</formula>
    </cfRule>
  </conditionalFormatting>
  <conditionalFormatting sqref="H39">
    <cfRule type="cellIs" dxfId="31" priority="11" operator="lessThanOrEqual">
      <formula>11</formula>
    </cfRule>
  </conditionalFormatting>
  <conditionalFormatting sqref="H67">
    <cfRule type="cellIs" dxfId="30" priority="10" operator="lessThanOrEqual">
      <formula>11</formula>
    </cfRule>
  </conditionalFormatting>
  <conditionalFormatting sqref="H49">
    <cfRule type="cellIs" dxfId="29" priority="9" operator="lessThanOrEqual">
      <formula>11</formula>
    </cfRule>
  </conditionalFormatting>
  <conditionalFormatting sqref="H63">
    <cfRule type="cellIs" dxfId="28" priority="8" operator="lessThanOrEqual">
      <formula>11</formula>
    </cfRule>
  </conditionalFormatting>
  <conditionalFormatting sqref="H69">
    <cfRule type="cellIs" dxfId="27" priority="7" operator="lessThanOrEqual">
      <formula>11</formula>
    </cfRule>
  </conditionalFormatting>
  <conditionalFormatting sqref="K64:K66 K68 K40:K48 K50:K62 K26:K38">
    <cfRule type="cellIs" dxfId="26" priority="6" operator="lessThanOrEqual">
      <formula>11</formula>
    </cfRule>
  </conditionalFormatting>
  <conditionalFormatting sqref="K39">
    <cfRule type="cellIs" dxfId="25" priority="5" operator="lessThanOrEqual">
      <formula>11</formula>
    </cfRule>
  </conditionalFormatting>
  <conditionalFormatting sqref="K67">
    <cfRule type="cellIs" dxfId="24" priority="4" operator="lessThanOrEqual">
      <formula>11</formula>
    </cfRule>
  </conditionalFormatting>
  <conditionalFormatting sqref="K49">
    <cfRule type="cellIs" dxfId="23" priority="3" operator="lessThanOrEqual">
      <formula>11</formula>
    </cfRule>
  </conditionalFormatting>
  <conditionalFormatting sqref="K63">
    <cfRule type="cellIs" dxfId="22" priority="2" operator="lessThanOrEqual">
      <formula>11</formula>
    </cfRule>
  </conditionalFormatting>
  <conditionalFormatting sqref="K69">
    <cfRule type="cellIs" dxfId="21" priority="1" operator="lessThanOrEqual">
      <formula>11</formula>
    </cfRule>
  </conditionalFormatting>
  <pageMargins left="0.25" right="0.25" top="0.75" bottom="0.75" header="0.3" footer="0.3"/>
  <pageSetup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w o r k b o o k c u s t o m i z a t i o n / F i e l d L i s t R e f r e s h N e e d e d D i c t i o n a r y " > < C u s t o m C o n t e n t > < ! [ C D A T A [ < D i c t i o n a r y   / > ] ] > < / C u s t o m C o n t e n t > < / G e m i n i > 
</file>

<file path=customXml/item10.xml>��< ? x m l   v e r s i o n = " 1 . 0 "   e n c o d i n g = " U T F - 1 6 " ? > < G e m i n i   x m l n s = " h t t p : / / g e m i n i / p i v o t c u s t o m i z a t i o n / P r e v i o u s D i a g r a m " > < C u s t o m C o n t e n t > < ! [ C D A T A [ < S a n d b o x E d i t o r D i a g r a m K e y   i : n i l = " t r u e "   x m l n s = " h t t p : / / s c h e m a s . d a t a c o n t r a c t . o r g / 2 0 0 4 / 0 7 / M i c r o s o f t . A n a l y s i s S e r v i c e s . C o m m o n "   x m l n s : i = " h t t p : / / w w w . w 3 . o r g / 2 0 0 1 / X M L S c h e m a - i n s t a n c e " / > ] ] > < / C u s t o m C o n t e n t > < / G e m i n i > 
</file>

<file path=customXml/item11.xml>��< ? x m l   v e r s i o n = " 1 . 0 "   e n c o d i n g = " U T F - 1 6 " ? > < G e m i n i   x m l n s = " h t t p : / / g e m i n i / w o r k b o o k c u s t o m i z a t i o n / I s S a n d b o x E m b e d d e d " > < C u s t o m C o n t e n t > < ! [ C D A T A [ y e s ] ] > < / C u s t o m C o n t e n t > < / G e m i n i > 
</file>

<file path=customXml/item12.xml>��< ? x m l   v e r s i o n = " 1 . 0 "   e n c o d i n g = " U T F - 1 6 " ? > < G e m i n i   x m l n s = " h t t p : / / g e m i n i / p i v o t c u s t o m i z a t i o n / M e a s u r e G r i d S t a t e " > < C u s t o m C o n t e n t > < ! [ C D A T A [ < A r r a y O f K e y V a l u e O f s t r i n g S a n d b o x E d i t o r . M e a s u r e G r i d S t a t e S c d E 3 5 R y   x m l n s = " h t t p : / / s c h e m a s . m i c r o s o f t . c o m / 2 0 0 3 / 1 0 / S e r i a l i z a t i o n / A r r a y s "   x m l n s : i = " h t t p : / / w w w . w 3 . o r g / 2 0 0 1 / X M L S c h e m a - i n s t a n c e " / > ] ] > < / C u s t o m C o n t e n t > < / G e m i n i > 
</file>

<file path=customXml/item13.xml>��< ? x m l   v e r s i o n = " 1 . 0 "   e n c o d i n g = " U T F - 1 6 " ? > < G e m i n i   x m l n s = " h t t p : / / g e m i n i / p i v o t c u s t o m i z a t i o n / M a n u a l C a l c M o d e " > < C u s t o m C o n t e n t > < ! [ C D A T A [ F a l s e ] ] > < / C u s t o m C o n t e n t > < / G e m i n i > 
</file>

<file path=customXml/item14.xml>��< ? x m l   v e r s i o n = " 1 . 0 "   e n c o d i n g = " U T F - 1 6 " ? > < G e m i n i   x m l n s = " h t t p : / / g e m i n i / w o r k b o o k c u s t o m i z a t i o n / P o w e r P i v o t V e r s i o n " > < C u s t o m C o n t e n t > < ! [ C D A T A [ 1 1 . 0 . 3 0 0 0 . 0 ] ] > < / C u s t o m C o n t e n t > < / G e m i n i > 
</file>

<file path=customXml/item15.xml>��< ? x m l   v e r s i o n = " 1 . 0 "   e n c o d i n g = " U T F - 1 6 " ? > < G e m i n i   x m l n s = " h t t p : / / g e m i n i / p i v o t c u s t o m i z a t i o n / L i n k e d T a b l e U p d a t e M o d e " > < C u s t o m C o n t e n t > < ! [ C D A T A [ T r u e ] ] > < / C u s t o m C o n t e n t > < / G e m i n i > 
</file>

<file path=customXml/item16.xml>��< ? x m l   v e r s i o n = " 1 . 0 "   e n c o d i n g = " U T F - 1 6 " ? > < G e m i n i   x m l n s = " h t t p : / / g e m i n i / p i v o t c u s t o m i z a t i o n / S h o w I m p l i c i t M e a s u r e s " > < C u s t o m C o n t e n t > < ! [ C D A T A [ F a l s e ] ] > < / C u s t o m C o n t e n t > < / G e m i n i > 
</file>

<file path=customXml/item17.xml>��< ? x m l   v e r s i o n = " 1 . 0 "   e n c o d i n g = " U T F - 1 6 " ? > < G e m i n i   x m l n s = " h t t p : / / g e m i n i / p i v o t c u s t o m i z a t i o n / D i a g r a m s " > < C u s t o m C o n t e n t > < ! [ C D A T A [ < A r r a y O f D i a g r a m M a n a g e r . S e r i a l i z a b l e D i a g r a m   x m l n s = " h t t p : / / s c h e m a s . d a t a c o n t r a c t . o r g / 2 0 0 4 / 0 7 / M i c r o s o f t . A n a l y s i s S e r v i c e s . C o m m o n "   x m l n s : i = " h t t p : / / w w w . w 3 . o r g / 2 0 0 1 / X M L S c h e m a - i n s t a n c e " / > ] ] > < / C u s t o m C o n t e n t > < / G e m i n i > 
</file>

<file path=customXml/item18.xml>��< ? x m l   v e r s i o n = " 1 . 0 "   e n c o d i n g = " U T F - 1 6 " ? > < G e m i n i   x m l n s = " h t t p : / / g e m i n i / p i v o t c u s t o m i z a t i o n / T a b l e C o u n t I n S a n d b o x " > < C u s t o m C o n t e n t > < ! [ C D A T A [ 0 ] ] > < / C u s t o m C o n t e n t > < / G e m i n i > 
</file>

<file path=customXml/item2.xml>��< ? x m l   v e r s i o n = " 1 . 0 "   e n c o d i n g = " U T F - 1 6 " ? > < G e m i n i   x m l n s = " h t t p : / / g e m i n i / w o r k b o o k c u s t o m i z a t i o n / L i n k e d T a b l e s " > < C u s t o m C o n t e n t > < ! [ C D A T A [ < L i n k e d T a b l e s   x m l n s : x s i = " h t t p : / / w w w . w 3 . o r g / 2 0 0 1 / X M L S c h e m a - i n s t a n c e "   x m l n s : x s d = " h t t p : / / w w w . w 3 . o r g / 2 0 0 1 / X M L S c h e m a " > < L i n k e d T a b l e L i s t   / > < / L i n k e d T a b l e s > ] ] > < / C u s t o m C o n t e n t > < / G e m i n i > 
</file>

<file path=customXml/item3.xml>��< ? x m l   v e r s i o n = " 1 . 0 "   e n c o d i n g = " U T F - 1 6 " ? > < G e m i n i   x m l n s = " h t t p : / / g e m i n i / p i v o t c u s t o m i z a t i o n / S h o w H i d d e n " > < C u s t o m C o n t e n t > < ! [ C D A T A [ T r u e ] ] > < / C u s t o m C o n t e n t > < / G e m i n i > 
</file>

<file path=customXml/item4.xml>��< ? x m l   v e r s i o n = " 1 . 0 "   e n c o d i n g = " U T F - 1 6 " ? > < G e m i n i   x m l n s = " h t t p : / / g e m i n i / w o r k b o o k 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 2 0 1 6 - 0 9 - 1 6 T 1 0 : 0 5 : 3 5 . 4 2 3 6 6 2 7 + 0 1 : 0 0 < / L a s t P r o c e s s e d T i m e > < / D a t a M o d e l i n g S a n d b o x . S e r i a l i z e d S a n d b o x E r r o r C a c h e > ] ] > < / C u s t o m C o n t e n t > < / G e m i n i > 
</file>

<file path=customXml/item5.xml>��< ? x m l   v e r s i o n = " 1 . 0 "   e n c o d i n g = " U T F - 1 6 " ? > < G e m i n i   x m l n s = " h t t p : / / g e m i n i / p i v o t c u s t o m i z a t i o n / T a b l e O r d e r " > < C u s t o m C o n t e n t > < ! [ C D A T A [ ] ] > < / C u s t o m C o n t e n t > < / G e m i n i > 
</file>

<file path=customXml/item6.xml>��< ? x m l   v e r s i o n = " 1 . 0 "   e n c o d i n g = " U T F - 1 6 " ? > < G e m i n i   x m l n s = " h t t p : / / g e m i n i / w o r k b o o k c u s t o m i z a t i o n / M e t a d a t a R e c o v e r y I n f o r m a t i o n " > < C u s t o m C o n t e n t > < ! [ C D A T A [ < ? x m l   v e r s i o n = " 1 . 0 "   e n c o d i n g = " u t f - 1 6 " ? > < C r e a t e   A l l o w O v e r w r i t e = " t r u e "   x m l n s = " h t t p : / / s c h e m a s . m i c r o s o f t . c o m / a n a l y s i s s e r v i c e s / 2 0 0 3 / e n g i n e " > < O b j e c t D e f i n i t i o n > < D a t a b a s e   x m l n s : x s d = " h t t p : / / w w w . w 3 . o r g / 2 0 0 1 / X M L S c h e m a "   x m l n s : x s i = " h t t p : / / w w w . w 3 . o r g / 2 0 0 1 / X M L S c h e m a - i n s t a n c e "   x m l n s : d d l 2 = " h t t p : / / s c h e m a s . m i c r o s o f t . c o m / a n a l y s i s s e r v i c e s / 2 0 0 3 / e n g i n e / 2 "   x m l n s : d d l 2 _ 2 = " h t t p : / / s c h e m a s . m i c r o s o f t . c o m / a n a l y s i s s e r v i c e s / 2 0 0 3 / e n g i n e / 2 / 2 "   x m l n s : d d l 1 0 0 _ 1 0 0 = " h t t p : / / s c h e m a s . m i c r o s o f t . c o m / a n a l y s i s s e r v i c e s / 2 0 0 8 / e n g i n e / 1 0 0 / 1 0 0 "   x m l n s : d d l 2 0 0 = " h t t p : / / s c h e m a s . m i c r o s o f t . c o m / a n a l y s i s s e r v i c e s / 2 0 1 0 / e n g i n e / 2 0 0 "   x m l n s : d d l 2 0 0 _ 2 0 0 = " h t t p : / / s c h e m a s . m i c r o s o f t . c o m / a n a l y s i s s e r v i c e s / 2 0 1 0 / e n g i n e / 2 0 0 / 2 0 0 "   x m l n s : d d l 3 0 0 = " h t t p : / / s c h e m a s . m i c r o s o f t . c o m / a n a l y s i s s e r v i c e s / 2 0 1 1 / e n g i n e / 3 0 0 "   x m l n s : d d l 3 0 0 _ 3 0 0 = " h t t p : / / s c h e m a s . m i c r o s o f t . c o m / a n a l y s i s s e r v i c e s / 2 0 1 1 / e n g i n e / 3 0 0 / 3 0 0 "   x m l n s : d d l 4 0 0 = " h t t p : / / s c h e m a s . m i c r o s o f t . c o m / a n a l y s i s s e r v i c e s / 2 0 1 2 / e n g i n e / 4 0 0 "   x m l n s : d d l 4 0 0 _ 4 0 0 = " h t t p : / / s c h e m a s . m i c r o s o f t . c o m / a n a l y s i s s e r v i c e s / 2 0 1 2 / e n g i n e / 4 0 0 / 4 0 0 " > < I D > 3 5 d b c 6 3 4 - e 9 2 6 - 4 3 0 f - b 9 6 6 - c 8 4 5 5 e 0 5 9 3 1 b < / I D > < N a m e > M i c r o s o f t _ S Q L S e r v e r _ A n a l y s i s S e r v i c e s < / N a m e > < A n n o t a t i o n s > < A n n o t a t i o n > < N a m e > S a n d b o x V e r s i o n < / N a m e > < V a l u e > S Q L 1 1 _ D e n a l i < / V a l u e > < / A n n o t a t i o n > < / A n n o t a t i o n s > < d d l 2 0 0 : C o m p a t i b i l i t y L e v e l > 1 1 0 0 < / d d l 2 0 0 : C o m p a t i b i l i t y L e v e l > < d d l 2 0 0 _ 2 0 0 : S t o r a g e E n g i n e U s e d > I n M e m o r y < / d d l 2 0 0 _ 2 0 0 : S t o r a g e E n g i n e U s e d > < L a n g u a g e > 2 0 5 7 < / L a n g u a g e > < C u b e s > < C u b e > < I D > M o d e l < / I D > < N a m e > M o d e l < / N a m e > < A n n o t a t i o n s > < A n n o t a t i o n > < N a m e > D e f a u l t M e a s u r e < / N a m e > < V a l u e > _ _ N o   m e a s u r e s   d e f i n e d < / V a l u e > < / A n n o t a t i o n > < / A n n o t a t i o n s > < M d x S c r i p t s > < M d x S c r i p t > < I D > M d x S c r i p t < / I D > < N a m e > M d x S c r i p t < / N a m e > < C o m m a n d s > < C o m m a n d > < T e x t > C A L C U L A T E ;    
 C R E A T E   M E M B E R   C U R R E N T C U B E . M e a s u r e s . [ _ _ N o   m e a s u r e s   d e f i n e d ]   A S   1 ;    
 A L T E R   C U B E   C U R R E N T C U B E   U P D A T E   D I M E N S I O N   M e a s u r e s ,   D e f a u l t _ M e m b e r   =   [ _ _ N o   m e a s u r e s   d e f i n e d ] ;   < / T e x t > < / C o m m a n d > < / C o m m a n d s > < / M d x S c r i p t > < / M d x S c r i p t s > < S t o r a g e M o d e   v a l u e n s = " d d l 2 0 0 _ 2 0 0 " > I n M e m o r y < / S t o r a g e M o d e > < / C u b e > < / C u b e s > < / D a t a b a s e > < / O b j e c t D e f i n i t i o n > < / C r e a t e > ] ] > < / C u s t o m C o n t e n t > < / G e m i n i > 
</file>

<file path=customXml/item7.xml>��< ? x m l   v e r s i o n = " 1 . 0 "   e n c o d i n g = " U T F - 1 6 " ? > < G e m i n i   x m l n s = " h t t p : / / g e m i n i / w o r k b o o k c u s t o m i z a t i o n / R e l a t i o n s h i p A u t o D e t e c t i o n E n a b l e d " > < C u s t o m C o n t e n t > < ! [ C D A T A [ T r u e ] ] > < / C u s t o m C o n t e n t > < / G e m i n i > 
</file>

<file path=customXml/item8.xml>��< ? x m l   v e r s i o n = " 1 . 0 "   e n c o d i n g = " U T F - 1 6 " ? > < G e m i n i   x m l n s = " h t t p : / / g e m i n i / w o r k b o o k c u s t o m i z a t i o n / S a n d b o x N o n E m p t y " > < C u s t o m C o n t e n t > < ! [ C D A T A [ 0 ] ] > < / C u s t o m C o n t e n t > < / G e m i n i > 
</file>

<file path=customXml/item9.xml>��< ? x m l   v e r s i o n = " 1 . 0 "   e n c o d i n g = " U T F - 1 6 " ? > < G e m i n i   x m l n s = " h t t p : / / g e m i n i / w o r k b o o k c u s t o m i z a t i o n / R e l a t i o n s h i p D e t e c t i o n N e e d e d D i c t i o n a r y " > < C u s t o m C o n t e n t > < ! [ C D A T A [ < D i c t i o n a r y   / > ] ] > < / C u s t o m C o n t e n t > < / G e m i n i > 
</file>

<file path=customXml/itemProps1.xml><?xml version="1.0" encoding="utf-8"?>
<ds:datastoreItem xmlns:ds="http://schemas.openxmlformats.org/officeDocument/2006/customXml" ds:itemID="{E4FB7F1A-9BF3-4507-B585-F0BC7832E2AD}">
  <ds:schemaRefs/>
</ds:datastoreItem>
</file>

<file path=customXml/itemProps10.xml><?xml version="1.0" encoding="utf-8"?>
<ds:datastoreItem xmlns:ds="http://schemas.openxmlformats.org/officeDocument/2006/customXml" ds:itemID="{F125EA7B-1E48-4731-B5D1-12403F9A1F62}">
  <ds:schemaRefs/>
</ds:datastoreItem>
</file>

<file path=customXml/itemProps11.xml><?xml version="1.0" encoding="utf-8"?>
<ds:datastoreItem xmlns:ds="http://schemas.openxmlformats.org/officeDocument/2006/customXml" ds:itemID="{561B7651-56C5-484A-8FA2-AE47D619303E}">
  <ds:schemaRefs/>
</ds:datastoreItem>
</file>

<file path=customXml/itemProps12.xml><?xml version="1.0" encoding="utf-8"?>
<ds:datastoreItem xmlns:ds="http://schemas.openxmlformats.org/officeDocument/2006/customXml" ds:itemID="{C0222513-B7C6-49CB-B857-1AC83C8FFD37}">
  <ds:schemaRefs/>
</ds:datastoreItem>
</file>

<file path=customXml/itemProps13.xml><?xml version="1.0" encoding="utf-8"?>
<ds:datastoreItem xmlns:ds="http://schemas.openxmlformats.org/officeDocument/2006/customXml" ds:itemID="{89BAC2E7-F425-4568-9C00-A9331749B1A3}">
  <ds:schemaRefs/>
</ds:datastoreItem>
</file>

<file path=customXml/itemProps14.xml><?xml version="1.0" encoding="utf-8"?>
<ds:datastoreItem xmlns:ds="http://schemas.openxmlformats.org/officeDocument/2006/customXml" ds:itemID="{C3931F37-FEF4-4ECA-83FA-C0E7B6B2628A}">
  <ds:schemaRefs/>
</ds:datastoreItem>
</file>

<file path=customXml/itemProps15.xml><?xml version="1.0" encoding="utf-8"?>
<ds:datastoreItem xmlns:ds="http://schemas.openxmlformats.org/officeDocument/2006/customXml" ds:itemID="{9057D2EC-53AB-4C4E-87CE-DD5F5C3F7C8C}">
  <ds:schemaRefs/>
</ds:datastoreItem>
</file>

<file path=customXml/itemProps16.xml><?xml version="1.0" encoding="utf-8"?>
<ds:datastoreItem xmlns:ds="http://schemas.openxmlformats.org/officeDocument/2006/customXml" ds:itemID="{6A31C551-AE51-4D61-9F54-B0790AB5D1E8}">
  <ds:schemaRefs/>
</ds:datastoreItem>
</file>

<file path=customXml/itemProps17.xml><?xml version="1.0" encoding="utf-8"?>
<ds:datastoreItem xmlns:ds="http://schemas.openxmlformats.org/officeDocument/2006/customXml" ds:itemID="{E2BD7959-F66B-4A87-A1DE-1FD80E8B7DB3}">
  <ds:schemaRefs/>
</ds:datastoreItem>
</file>

<file path=customXml/itemProps18.xml><?xml version="1.0" encoding="utf-8"?>
<ds:datastoreItem xmlns:ds="http://schemas.openxmlformats.org/officeDocument/2006/customXml" ds:itemID="{84837CD6-78F0-4D47-9EBF-F73298AF57B9}">
  <ds:schemaRefs/>
</ds:datastoreItem>
</file>

<file path=customXml/itemProps2.xml><?xml version="1.0" encoding="utf-8"?>
<ds:datastoreItem xmlns:ds="http://schemas.openxmlformats.org/officeDocument/2006/customXml" ds:itemID="{3C243341-4D15-43A6-9E31-E751F59EA193}">
  <ds:schemaRefs/>
</ds:datastoreItem>
</file>

<file path=customXml/itemProps3.xml><?xml version="1.0" encoding="utf-8"?>
<ds:datastoreItem xmlns:ds="http://schemas.openxmlformats.org/officeDocument/2006/customXml" ds:itemID="{B125CD3B-A7ED-472E-9327-B49A1791A9E8}">
  <ds:schemaRefs/>
</ds:datastoreItem>
</file>

<file path=customXml/itemProps4.xml><?xml version="1.0" encoding="utf-8"?>
<ds:datastoreItem xmlns:ds="http://schemas.openxmlformats.org/officeDocument/2006/customXml" ds:itemID="{1F00CB8E-2C1E-4D21-8154-CDE38A69D9E2}">
  <ds:schemaRefs/>
</ds:datastoreItem>
</file>

<file path=customXml/itemProps5.xml><?xml version="1.0" encoding="utf-8"?>
<ds:datastoreItem xmlns:ds="http://schemas.openxmlformats.org/officeDocument/2006/customXml" ds:itemID="{AE970148-E1C9-4CCD-90FA-F937344B0933}">
  <ds:schemaRefs/>
</ds:datastoreItem>
</file>

<file path=customXml/itemProps6.xml><?xml version="1.0" encoding="utf-8"?>
<ds:datastoreItem xmlns:ds="http://schemas.openxmlformats.org/officeDocument/2006/customXml" ds:itemID="{672167A0-1635-41E2-BDCF-334482C72177}">
  <ds:schemaRefs/>
</ds:datastoreItem>
</file>

<file path=customXml/itemProps7.xml><?xml version="1.0" encoding="utf-8"?>
<ds:datastoreItem xmlns:ds="http://schemas.openxmlformats.org/officeDocument/2006/customXml" ds:itemID="{AA63E3A9-7117-410A-A93F-58284FEB3F9B}">
  <ds:schemaRefs/>
</ds:datastoreItem>
</file>

<file path=customXml/itemProps8.xml><?xml version="1.0" encoding="utf-8"?>
<ds:datastoreItem xmlns:ds="http://schemas.openxmlformats.org/officeDocument/2006/customXml" ds:itemID="{8C00059C-3D5C-4A0C-A1C2-578EF058CC52}">
  <ds:schemaRefs/>
</ds:datastoreItem>
</file>

<file path=customXml/itemProps9.xml><?xml version="1.0" encoding="utf-8"?>
<ds:datastoreItem xmlns:ds="http://schemas.openxmlformats.org/officeDocument/2006/customXml" ds:itemID="{F721EA63-A8A5-4236-ADDD-86402E6B196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32</vt:i4>
      </vt:variant>
    </vt:vector>
  </HeadingPairs>
  <TitlesOfParts>
    <vt:vector size="74" baseType="lpstr">
      <vt:lpstr>Contents</vt:lpstr>
      <vt:lpstr>Notes</vt:lpstr>
      <vt:lpstr>Table 1a and 1b</vt:lpstr>
      <vt:lpstr>Table 2</vt:lpstr>
      <vt:lpstr>Table 3</vt:lpstr>
      <vt:lpstr>Table 4a and 4b</vt:lpstr>
      <vt:lpstr>Table 5</vt:lpstr>
      <vt:lpstr>Table 6a - 6d</vt:lpstr>
      <vt:lpstr>Table 7</vt:lpstr>
      <vt:lpstr>Table 8</vt:lpstr>
      <vt:lpstr>Table 9</vt:lpstr>
      <vt:lpstr>Table 10</vt:lpstr>
      <vt:lpstr>Table 11a and 11b</vt:lpstr>
      <vt:lpstr>Table 12</vt:lpstr>
      <vt:lpstr>Table 13a and 13b</vt:lpstr>
      <vt:lpstr>Table 14</vt:lpstr>
      <vt:lpstr>Table 15a and 15b</vt:lpstr>
      <vt:lpstr>Table 16</vt:lpstr>
      <vt:lpstr>Table 17a and 17b</vt:lpstr>
      <vt:lpstr>Table 18</vt:lpstr>
      <vt:lpstr>Table 19</vt:lpstr>
      <vt:lpstr>Table 20</vt:lpstr>
      <vt:lpstr>Table 21</vt:lpstr>
      <vt:lpstr>Table 22a and 22b</vt:lpstr>
      <vt:lpstr>Table 23a and 23b</vt:lpstr>
      <vt:lpstr>Table 24</vt:lpstr>
      <vt:lpstr>Table 25a and 25b</vt:lpstr>
      <vt:lpstr>Table 26a and 26b</vt:lpstr>
      <vt:lpstr>Table 27</vt:lpstr>
      <vt:lpstr>Table 28a and 28b</vt:lpstr>
      <vt:lpstr>Table 29a and 29b</vt:lpstr>
      <vt:lpstr>Table 30a and 30b</vt:lpstr>
      <vt:lpstr>Table 31</vt:lpstr>
      <vt:lpstr>Table 32a</vt:lpstr>
      <vt:lpstr>Table 32b</vt:lpstr>
      <vt:lpstr>Table 32c</vt:lpstr>
      <vt:lpstr>Table 33a - c</vt:lpstr>
      <vt:lpstr>Trial stats Table 1a</vt:lpstr>
      <vt:lpstr>Trial stats Table 1b</vt:lpstr>
      <vt:lpstr>Trial stats Table 2a</vt:lpstr>
      <vt:lpstr>Trial stats Table 2b</vt:lpstr>
      <vt:lpstr>Population statistics</vt:lpstr>
      <vt:lpstr>'Table 10'!Print_Area</vt:lpstr>
      <vt:lpstr>'Table 11a and 11b'!Print_Area</vt:lpstr>
      <vt:lpstr>'Table 12'!Print_Area</vt:lpstr>
      <vt:lpstr>'Table 13a and 13b'!Print_Area</vt:lpstr>
      <vt:lpstr>'Table 14'!Print_Area</vt:lpstr>
      <vt:lpstr>'Table 15a and 15b'!Print_Area</vt:lpstr>
      <vt:lpstr>'Table 16'!Print_Area</vt:lpstr>
      <vt:lpstr>'Table 17a and 17b'!Print_Area</vt:lpstr>
      <vt:lpstr>'Table 1a and 1b'!Print_Area</vt:lpstr>
      <vt:lpstr>'Table 2'!Print_Area</vt:lpstr>
      <vt:lpstr>'Table 22a and 22b'!Print_Area</vt:lpstr>
      <vt:lpstr>'Table 23a and 23b'!Print_Area</vt:lpstr>
      <vt:lpstr>'Table 24'!Print_Area</vt:lpstr>
      <vt:lpstr>'Table 25a and 25b'!Print_Area</vt:lpstr>
      <vt:lpstr>'Table 26a and 26b'!Print_Area</vt:lpstr>
      <vt:lpstr>'Table 27'!Print_Area</vt:lpstr>
      <vt:lpstr>'Table 28a and 28b'!Print_Area</vt:lpstr>
      <vt:lpstr>'Table 29a and 29b'!Print_Area</vt:lpstr>
      <vt:lpstr>'Table 3'!Print_Area</vt:lpstr>
      <vt:lpstr>'Table 30a and 30b'!Print_Area</vt:lpstr>
      <vt:lpstr>'Table 31'!Print_Area</vt:lpstr>
      <vt:lpstr>'Table 32a'!Print_Area</vt:lpstr>
      <vt:lpstr>'Table 32b'!Print_Area</vt:lpstr>
      <vt:lpstr>'Table 32c'!Print_Area</vt:lpstr>
      <vt:lpstr>'Table 33a - c'!Print_Area</vt:lpstr>
      <vt:lpstr>'Table 4a and 4b'!Print_Area</vt:lpstr>
      <vt:lpstr>'Table 5'!Print_Area</vt:lpstr>
      <vt:lpstr>'Table 6a - 6d'!Print_Area</vt:lpstr>
      <vt:lpstr>'Trial stats Table 1a'!Print_Area</vt:lpstr>
      <vt:lpstr>'Trial stats Table 1b'!Print_Area</vt:lpstr>
      <vt:lpstr>'Trial stats Table 2a'!Print_Area</vt:lpstr>
      <vt:lpstr>'Trial stats Table 2b'!Print_Area</vt:lpstr>
    </vt:vector>
  </TitlesOfParts>
  <Company>Social Care and Social Work Improvement Scotland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lamontg</dc:creator>
  <cp:lastModifiedBy>siegels</cp:lastModifiedBy>
  <cp:lastPrinted>2017-08-01T08:08:25Z</cp:lastPrinted>
  <dcterms:created xsi:type="dcterms:W3CDTF">2016-03-31T07:33:23Z</dcterms:created>
  <dcterms:modified xsi:type="dcterms:W3CDTF">2017-09-13T13:27:56Z</dcterms:modified>
</cp:coreProperties>
</file>